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🏠 Início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Ativos" sheetId="3" state="visible" r:id="rId3"/>
    <sheet xmlns:r="http://schemas.openxmlformats.org/officeDocument/2006/relationships" name="Alocação" sheetId="4" state="visible" r:id="rId4"/>
    <sheet xmlns:r="http://schemas.openxmlformats.org/officeDocument/2006/relationships" name="Dividend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R$#,##0.00_);[Red](R$#,##0.00)"/>
    <numFmt numFmtId="165" formatCode="0.0%"/>
    <numFmt numFmtId="166" formatCode="DD/MM/YYYY"/>
  </numFmts>
  <fonts count="22">
    <font>
      <name val="Calibri"/>
      <family val="2"/>
      <color theme="1"/>
      <sz val="11"/>
      <scheme val="minor"/>
    </font>
    <font>
      <name val="Calibri"/>
      <b val="1"/>
      <color rgb="FFFFFFFF"/>
      <sz val="16"/>
    </font>
    <font>
      <name val="Calibri"/>
      <i val="1"/>
      <color rgb="FF94A3B8"/>
      <sz val="9"/>
    </font>
    <font>
      <name val="Calibri"/>
      <b val="1"/>
      <color rgb="FFFFFFFF"/>
      <sz val="9"/>
    </font>
    <font>
      <name val="Calibri"/>
      <b val="1"/>
      <color rgb="FF0F172A"/>
      <sz val="11"/>
    </font>
    <font>
      <name val="Calibri"/>
      <b val="1"/>
      <color rgb="0006B6D4"/>
      <sz val="13"/>
    </font>
    <font>
      <name val="Calibri"/>
      <color rgb="FF0F172A"/>
      <sz val="10"/>
    </font>
    <font>
      <name val="Calibri"/>
      <b val="1"/>
      <color rgb="FF0F172A"/>
      <sz val="10"/>
    </font>
    <font>
      <name val="Calibri"/>
      <color rgb="FF0000FF"/>
      <sz val="10"/>
    </font>
    <font>
      <name val="Calibri"/>
      <color rgb="FF000000"/>
      <sz val="10"/>
    </font>
    <font>
      <name val="Calibri"/>
      <b val="1"/>
      <color rgb="FFFFFFFF"/>
      <sz val="10"/>
    </font>
    <font>
      <name val="Calibri"/>
      <b val="1"/>
      <color rgb="FFFFFFFF"/>
    </font>
    <font>
      <name val="Calibri"/>
      <color rgb="FFFFFFFF"/>
      <sz val="10"/>
    </font>
    <font>
      <name val="Calibri"/>
      <color rgb="FF1D6F42"/>
      <sz val="10"/>
    </font>
    <font>
      <sz val="32"/>
    </font>
    <font>
      <name val="Calibri"/>
      <b val="1"/>
      <color rgb="FFFFFFFF"/>
      <sz val="26"/>
    </font>
    <font>
      <name val="Calibri"/>
      <i val="1"/>
      <color rgb="FF94A3B8"/>
      <sz val="11"/>
    </font>
    <font>
      <name val="Calibri"/>
      <b val="1"/>
      <color rgb="FF94A3B8"/>
      <sz val="8"/>
    </font>
    <font>
      <name val="Calibri"/>
      <b val="1"/>
      <color rgb="FF10B981"/>
      <sz val="10"/>
    </font>
    <font>
      <name val="Calibri"/>
      <color rgb="FF94A3B8"/>
      <sz val="9"/>
    </font>
    <font>
      <name val="Calibri"/>
      <i val="1"/>
      <color rgb="FFFFF000"/>
      <sz val="9"/>
    </font>
    <font>
      <name val="Calibri"/>
      <i val="1"/>
      <color rgb="FF334155"/>
      <sz val="8"/>
    </font>
  </fonts>
  <fills count="10">
    <fill>
      <patternFill/>
    </fill>
    <fill>
      <patternFill patternType="gray125"/>
    </fill>
    <fill>
      <patternFill patternType="solid">
        <fgColor rgb="FF091525"/>
      </patternFill>
    </fill>
    <fill>
      <patternFill patternType="solid">
        <fgColor rgb="FF10B981"/>
      </patternFill>
    </fill>
    <fill>
      <patternFill patternType="solid">
        <fgColor rgb="FF0F2044"/>
      </patternFill>
    </fill>
    <fill>
      <patternFill patternType="solid">
        <fgColor rgb="FFFFFFFF"/>
      </patternFill>
    </fill>
    <fill>
      <patternFill patternType="solid">
        <fgColor rgb="FFF8FAFC"/>
      </patternFill>
    </fill>
    <fill>
      <patternFill patternType="solid">
        <fgColor rgb="FF334155"/>
      </patternFill>
    </fill>
    <fill>
      <patternFill patternType="solid">
        <fgColor rgb="FF0F1E33"/>
      </patternFill>
    </fill>
    <fill>
      <patternFill patternType="solid">
        <fgColor rgb="FF1A2E1A"/>
      </patternFill>
    </fill>
  </fills>
  <borders count="8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</border>
    <border>
      <left style="thin">
        <color rgb="FF334155"/>
      </left>
      <right style="thin">
        <color rgb="FF334155"/>
      </right>
      <top style="thin">
        <color rgb="FF334155"/>
      </top>
      <bottom style="thin">
        <color rgb="FF334155"/>
      </bottom>
    </border>
    <border>
      <bottom style="thin">
        <color rgb="FF0F2044"/>
      </bottom>
    </border>
    <border/>
    <border>
      <bottom style="thin">
        <color rgb="FFE2EAF4"/>
      </bottom>
    </border>
    <border>
      <left/>
      <right/>
      <top/>
      <bottom style="thin">
        <color rgb="FF0F2044"/>
      </bottom>
      <diagonal/>
    </border>
    <border>
      <left style="thick">
        <color rgb="0010B981"/>
      </left>
    </border>
  </borders>
  <cellStyleXfs count="1">
    <xf numFmtId="0" fontId="0" fillId="0" borderId="0"/>
  </cellStyleXfs>
  <cellXfs count="79">
    <xf numFmtId="0" fontId="0" fillId="0" borderId="0" pivotButton="0" quotePrefix="0" xfId="0"/>
    <xf numFmtId="0" fontId="0" fillId="2" borderId="0" pivotButton="0" quotePrefix="0" xfId="0"/>
    <xf numFmtId="0" fontId="1" fillId="3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4" borderId="0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164" fontId="5" fillId="5" borderId="1" pivotButton="0" quotePrefix="0" xfId="0"/>
    <xf numFmtId="0" fontId="6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/>
    </xf>
    <xf numFmtId="164" fontId="5" fillId="6" borderId="1" pivotButton="0" quotePrefix="0" xfId="0"/>
    <xf numFmtId="0" fontId="6" fillId="6" borderId="1" applyAlignment="1" pivotButton="0" quotePrefix="0" xfId="0">
      <alignment horizontal="left" vertical="center"/>
    </xf>
    <xf numFmtId="165" fontId="5" fillId="6" borderId="1" pivotButton="0" quotePrefix="0" xfId="0"/>
    <xf numFmtId="3" fontId="5" fillId="5" borderId="1" pivotButton="0" quotePrefix="0" xfId="0"/>
    <xf numFmtId="0" fontId="3" fillId="7" borderId="2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left" vertical="center"/>
    </xf>
    <xf numFmtId="3" fontId="8" fillId="5" borderId="1" applyAlignment="1" pivotButton="0" quotePrefix="0" xfId="0">
      <alignment horizontal="left" vertical="center"/>
    </xf>
    <xf numFmtId="164" fontId="8" fillId="5" borderId="1" applyAlignment="1" pivotButton="0" quotePrefix="0" xfId="0">
      <alignment horizontal="left" vertical="center"/>
    </xf>
    <xf numFmtId="165" fontId="9" fillId="5" borderId="1" applyAlignment="1" pivotButton="0" quotePrefix="0" xfId="0">
      <alignment horizontal="left" vertical="center"/>
    </xf>
    <xf numFmtId="164" fontId="9" fillId="5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left" vertical="center"/>
    </xf>
    <xf numFmtId="3" fontId="8" fillId="6" borderId="1" applyAlignment="1" pivotButton="0" quotePrefix="0" xfId="0">
      <alignment horizontal="left" vertical="center"/>
    </xf>
    <xf numFmtId="164" fontId="8" fillId="6" borderId="1" applyAlignment="1" pivotButton="0" quotePrefix="0" xfId="0">
      <alignment horizontal="left" vertical="center"/>
    </xf>
    <xf numFmtId="165" fontId="9" fillId="6" borderId="1" applyAlignment="1" pivotButton="0" quotePrefix="0" xfId="0">
      <alignment horizontal="left" vertical="center"/>
    </xf>
    <xf numFmtId="164" fontId="9" fillId="6" borderId="1" applyAlignment="1" pivotButton="0" quotePrefix="0" xfId="0">
      <alignment horizontal="left" vertical="center"/>
    </xf>
    <xf numFmtId="0" fontId="10" fillId="4" borderId="1" applyAlignment="1" pivotButton="0" quotePrefix="0" xfId="0">
      <alignment horizontal="left" vertical="center"/>
    </xf>
    <xf numFmtId="0" fontId="0" fillId="4" borderId="0" pivotButton="0" quotePrefix="0" xfId="0"/>
    <xf numFmtId="165" fontId="12" fillId="4" borderId="1" applyAlignment="1" pivotButton="0" quotePrefix="0" xfId="0">
      <alignment horizontal="left" vertical="center"/>
    </xf>
    <xf numFmtId="164" fontId="11" fillId="4" borderId="2" pivotButton="0" quotePrefix="0" xfId="0"/>
    <xf numFmtId="164" fontId="13" fillId="5" borderId="1" applyAlignment="1" pivotButton="0" quotePrefix="0" xfId="0">
      <alignment horizontal="left" vertical="center"/>
    </xf>
    <xf numFmtId="165" fontId="8" fillId="5" borderId="1" applyAlignment="1" pivotButton="0" quotePrefix="0" xfId="0">
      <alignment horizontal="left" vertical="center"/>
    </xf>
    <xf numFmtId="164" fontId="13" fillId="6" borderId="1" applyAlignment="1" pivotButton="0" quotePrefix="0" xfId="0">
      <alignment horizontal="left" vertical="center"/>
    </xf>
    <xf numFmtId="165" fontId="8" fillId="6" borderId="1" applyAlignment="1" pivotButton="0" quotePrefix="0" xfId="0">
      <alignment horizontal="left" vertical="center"/>
    </xf>
    <xf numFmtId="165" fontId="11" fillId="4" borderId="2" pivotButton="0" quotePrefix="0" xfId="0"/>
    <xf numFmtId="166" fontId="6" fillId="5" borderId="1" applyAlignment="1" pivotButton="0" quotePrefix="0" xfId="0">
      <alignment horizontal="left" vertical="center"/>
    </xf>
    <xf numFmtId="166" fontId="6" fillId="6" borderId="1" applyAlignment="1" pivotButton="0" quotePrefix="0" xfId="0">
      <alignment horizontal="left" vertical="center"/>
    </xf>
    <xf numFmtId="0" fontId="3" fillId="4" borderId="3" applyAlignment="1" pivotButton="0" quotePrefix="0" xfId="0">
      <alignment horizontal="left" vertical="center"/>
    </xf>
    <xf numFmtId="0" fontId="0" fillId="0" borderId="4" pivotButton="0" quotePrefix="0" xfId="0"/>
    <xf numFmtId="0" fontId="4" fillId="5" borderId="5" applyAlignment="1" pivotButton="0" quotePrefix="0" xfId="0">
      <alignment horizontal="left" vertical="center"/>
    </xf>
    <xf numFmtId="164" fontId="5" fillId="5" borderId="5" pivotButton="0" quotePrefix="0" xfId="0"/>
    <xf numFmtId="0" fontId="6" fillId="5" borderId="5" applyAlignment="1" pivotButton="0" quotePrefix="0" xfId="0">
      <alignment horizontal="left" vertical="center"/>
    </xf>
    <xf numFmtId="0" fontId="4" fillId="6" borderId="5" applyAlignment="1" pivotButton="0" quotePrefix="0" xfId="0">
      <alignment horizontal="left" vertical="center"/>
    </xf>
    <xf numFmtId="164" fontId="5" fillId="6" borderId="5" pivotButton="0" quotePrefix="0" xfId="0"/>
    <xf numFmtId="0" fontId="6" fillId="6" borderId="5" applyAlignment="1" pivotButton="0" quotePrefix="0" xfId="0">
      <alignment horizontal="left" vertical="center"/>
    </xf>
    <xf numFmtId="165" fontId="5" fillId="6" borderId="5" pivotButton="0" quotePrefix="0" xfId="0"/>
    <xf numFmtId="3" fontId="5" fillId="5" borderId="5" pivotButton="0" quotePrefix="0" xfId="0"/>
    <xf numFmtId="0" fontId="3" fillId="7" borderId="3" applyAlignment="1" pivotButton="0" quotePrefix="0" xfId="0">
      <alignment horizontal="center" vertical="center" wrapText="1"/>
    </xf>
    <xf numFmtId="0" fontId="7" fillId="5" borderId="5" applyAlignment="1" pivotButton="0" quotePrefix="0" xfId="0">
      <alignment horizontal="left" vertical="center"/>
    </xf>
    <xf numFmtId="3" fontId="8" fillId="5" borderId="5" applyAlignment="1" pivotButton="0" quotePrefix="0" xfId="0">
      <alignment horizontal="left" vertical="center"/>
    </xf>
    <xf numFmtId="164" fontId="8" fillId="5" borderId="5" applyAlignment="1" pivotButton="0" quotePrefix="0" xfId="0">
      <alignment horizontal="left" vertical="center"/>
    </xf>
    <xf numFmtId="165" fontId="9" fillId="5" borderId="5" applyAlignment="1" pivotButton="0" quotePrefix="0" xfId="0">
      <alignment horizontal="left" vertical="center"/>
    </xf>
    <xf numFmtId="164" fontId="9" fillId="5" borderId="5" applyAlignment="1" pivotButton="0" quotePrefix="0" xfId="0">
      <alignment horizontal="left" vertical="center"/>
    </xf>
    <xf numFmtId="0" fontId="7" fillId="6" borderId="5" applyAlignment="1" pivotButton="0" quotePrefix="0" xfId="0">
      <alignment horizontal="left" vertical="center"/>
    </xf>
    <xf numFmtId="3" fontId="8" fillId="6" borderId="5" applyAlignment="1" pivotButton="0" quotePrefix="0" xfId="0">
      <alignment horizontal="left" vertical="center"/>
    </xf>
    <xf numFmtId="164" fontId="8" fillId="6" borderId="5" applyAlignment="1" pivotButton="0" quotePrefix="0" xfId="0">
      <alignment horizontal="left" vertical="center"/>
    </xf>
    <xf numFmtId="165" fontId="9" fillId="6" borderId="5" applyAlignment="1" pivotButton="0" quotePrefix="0" xfId="0">
      <alignment horizontal="left" vertical="center"/>
    </xf>
    <xf numFmtId="164" fontId="9" fillId="6" borderId="5" applyAlignment="1" pivotButton="0" quotePrefix="0" xfId="0">
      <alignment horizontal="left" vertical="center"/>
    </xf>
    <xf numFmtId="0" fontId="10" fillId="4" borderId="3" applyAlignment="1" pivotButton="0" quotePrefix="0" xfId="0">
      <alignment horizontal="left" vertical="center"/>
    </xf>
    <xf numFmtId="0" fontId="0" fillId="4" borderId="3" pivotButton="0" quotePrefix="0" xfId="0"/>
    <xf numFmtId="165" fontId="12" fillId="4" borderId="3" applyAlignment="1" pivotButton="0" quotePrefix="0" xfId="0">
      <alignment horizontal="left" vertical="center"/>
    </xf>
    <xf numFmtId="164" fontId="11" fillId="4" borderId="3" pivotButton="0" quotePrefix="0" xfId="0"/>
    <xf numFmtId="164" fontId="13" fillId="5" borderId="5" applyAlignment="1" pivotButton="0" quotePrefix="0" xfId="0">
      <alignment horizontal="left" vertical="center"/>
    </xf>
    <xf numFmtId="165" fontId="8" fillId="5" borderId="5" applyAlignment="1" pivotButton="0" quotePrefix="0" xfId="0">
      <alignment horizontal="left" vertical="center"/>
    </xf>
    <xf numFmtId="164" fontId="13" fillId="6" borderId="5" applyAlignment="1" pivotButton="0" quotePrefix="0" xfId="0">
      <alignment horizontal="left" vertical="center"/>
    </xf>
    <xf numFmtId="165" fontId="8" fillId="6" borderId="5" applyAlignment="1" pivotButton="0" quotePrefix="0" xfId="0">
      <alignment horizontal="left" vertical="center"/>
    </xf>
    <xf numFmtId="165" fontId="11" fillId="4" borderId="3" pivotButton="0" quotePrefix="0" xfId="0"/>
    <xf numFmtId="166" fontId="6" fillId="5" borderId="5" applyAlignment="1" pivotButton="0" quotePrefix="0" xfId="0">
      <alignment horizontal="left" vertical="center"/>
    </xf>
    <xf numFmtId="166" fontId="6" fillId="6" borderId="5" applyAlignment="1" pivotButton="0" quotePrefix="0" xfId="0">
      <alignment horizontal="left" vertical="center"/>
    </xf>
    <xf numFmtId="0" fontId="14" fillId="2" borderId="0" applyAlignment="1" pivotButton="0" quotePrefix="0" xfId="0">
      <alignment horizontal="right" vertical="top"/>
    </xf>
    <xf numFmtId="0" fontId="15" fillId="2" borderId="0" applyAlignment="1" pivotButton="0" quotePrefix="0" xfId="0">
      <alignment horizontal="left" vertical="center"/>
    </xf>
    <xf numFmtId="0" fontId="16" fillId="2" borderId="0" applyAlignment="1" pivotButton="0" quotePrefix="0" xfId="0">
      <alignment horizontal="left" vertical="center"/>
    </xf>
    <xf numFmtId="0" fontId="17" fillId="2" borderId="0" applyAlignment="1" pivotButton="0" quotePrefix="0" xfId="0">
      <alignment horizontal="left" vertical="center"/>
    </xf>
    <xf numFmtId="0" fontId="0" fillId="8" borderId="0" pivotButton="0" quotePrefix="0" xfId="0"/>
    <xf numFmtId="0" fontId="18" fillId="8" borderId="7" applyAlignment="1" pivotButton="0" quotePrefix="0" xfId="0">
      <alignment horizontal="left" vertical="center"/>
    </xf>
    <xf numFmtId="0" fontId="19" fillId="8" borderId="0" applyAlignment="1" pivotButton="0" quotePrefix="0" xfId="0">
      <alignment horizontal="left" vertical="center" wrapText="1"/>
    </xf>
    <xf numFmtId="0" fontId="20" fillId="9" borderId="0" applyAlignment="1" pivotButton="0" quotePrefix="0" xfId="0">
      <alignment horizontal="left" vertical="center" wrapText="1"/>
    </xf>
    <xf numFmtId="0" fontId="0" fillId="9" borderId="0" pivotButton="0" quotePrefix="0" xfId="0"/>
    <xf numFmtId="0" fontId="21" fillId="2" borderId="0" applyAlignment="1" pivotButton="0" quotePrefix="0" xfId="0">
      <alignment horizontal="left" vertical="center"/>
    </xf>
    <xf numFmtId="0" fontId="0" fillId="0" borderId="6" pivotButton="0" quotePrefix="0" xfId="0"/>
  </cellXfs>
  <cellStyles count="1">
    <cellStyle name="Normal" xfId="0" builtinId="0" hidden="0"/>
  </cellStyles>
  <dxfs count="2">
    <dxf>
      <fill>
        <patternFill patternType="solid">
          <fgColor rgb="FFE8F5E9"/>
        </patternFill>
      </fill>
    </dxf>
    <dxf>
      <fill>
        <patternFill patternType="solid">
          <fgColor rgb="FFFDE8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Alocação por Tipo</a:t>
            </a:r>
          </a:p>
        </rich>
      </tx>
    </title>
    <plotArea>
      <pieChart>
        <varyColors val="1"/>
        <ser>
          <idx val="0"/>
          <order val="0"/>
          <tx>
            <strRef>
              <f>'Alocação'!B6</f>
            </strRef>
          </tx>
          <spPr>
            <a:ln xmlns:a="http://schemas.openxmlformats.org/drawingml/2006/main">
              <a:prstDash val="solid"/>
            </a:ln>
          </spPr>
          <cat>
            <numRef>
              <f>'Alocação'!$A$7:$A$14</f>
            </numRef>
          </cat>
          <val>
            <numRef>
              <f>'Alocação'!$B$7:$B$14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image" Target="/xl/media/image4.png" Id="rId2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8572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5</col>
      <colOff>0</colOff>
      <row>6</row>
      <rowOff>0</rowOff>
    </from>
    <ext cx="576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0</row>
      <rowOff>0</rowOff>
    </from>
    <ext cx="685800" cy="6858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0</colOff>
      <row>0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sheet1.xml><?xml version="1.0" encoding="utf-8"?>
<worksheet xmlns="http://schemas.openxmlformats.org/spreadsheetml/2006/main">
  <sheetPr>
    <tabColor rgb="0010B981"/>
    <outlinePr summaryBelow="1" summaryRight="1"/>
    <pageSetUpPr/>
  </sheetPr>
  <dimension ref="A1:E5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42" customWidth="1" min="3" max="3"/>
    <col width="38" customWidth="1" min="4" max="4"/>
    <col width="3" customWidth="1" min="5" max="5"/>
  </cols>
  <sheetData>
    <row r="1" ht="20" customHeight="1">
      <c r="A1" s="1" t="n"/>
      <c r="B1" s="1" t="n"/>
      <c r="C1" s="1" t="n"/>
      <c r="D1" s="1" t="n"/>
      <c r="E1" s="1" t="n"/>
    </row>
    <row r="2" ht="22" customHeight="1">
      <c r="A2" s="1" t="n"/>
      <c r="B2" s="1" t="n"/>
      <c r="C2" s="68" t="inlineStr">
        <is>
          <t>📈</t>
        </is>
      </c>
      <c r="E2" s="1" t="n"/>
    </row>
    <row r="3" ht="22" customHeight="1">
      <c r="A3" s="1" t="n"/>
      <c r="B3" s="1" t="n"/>
      <c r="E3" s="1" t="n"/>
    </row>
    <row r="4" ht="22" customHeight="1">
      <c r="A4" s="1" t="n"/>
      <c r="B4" s="1" t="n"/>
      <c r="C4" s="1" t="n"/>
      <c r="D4" s="1" t="n"/>
      <c r="E4" s="1" t="n"/>
    </row>
    <row r="5" ht="46" customHeight="1">
      <c r="A5" s="1" t="n"/>
      <c r="B5" s="1" t="n"/>
      <c r="C5" s="69" t="inlineStr">
        <is>
          <t>Carteira de Investimentos</t>
        </is>
      </c>
      <c r="E5" s="1" t="n"/>
    </row>
    <row r="6" ht="24" customHeight="1">
      <c r="A6" s="1" t="n"/>
      <c r="B6" s="1" t="n"/>
      <c r="C6" s="70" t="inlineStr">
        <is>
          <t>Acompanhe rentabilidade, alocação e evolução do seu portfólio</t>
        </is>
      </c>
      <c r="E6" s="1" t="n"/>
    </row>
    <row r="7" ht="20" customHeight="1">
      <c r="A7" s="1" t="n"/>
      <c r="B7" s="1" t="n"/>
      <c r="C7" s="1" t="n"/>
      <c r="D7" s="1" t="n"/>
      <c r="E7" s="1" t="n"/>
    </row>
    <row r="8" ht="4" customHeight="1">
      <c r="A8" s="1" t="n"/>
      <c r="B8" s="4" t="n"/>
    </row>
    <row r="9" ht="10" customHeight="1">
      <c r="A9" s="1" t="n"/>
      <c r="B9" s="1" t="n"/>
      <c r="C9" s="1" t="n"/>
      <c r="D9" s="1" t="n"/>
      <c r="E9" s="1" t="n"/>
    </row>
    <row r="10" ht="22" customHeight="1">
      <c r="A10" s="1" t="n"/>
      <c r="B10" s="71" t="inlineStr">
        <is>
          <t xml:space="preserve">  ABAS DESTA PLANILHA</t>
        </is>
      </c>
      <c r="E10" s="1" t="n"/>
    </row>
    <row r="11" ht="26" customHeight="1">
      <c r="A11" s="1" t="n"/>
      <c r="B11" s="72" t="n"/>
      <c r="C11" s="73" t="inlineStr">
        <is>
          <t xml:space="preserve">  Resumo</t>
        </is>
      </c>
      <c r="D11" s="74" t="inlineStr">
        <is>
          <t>Indicadores principais: patrimônio total, resultado e rentabilidade</t>
        </is>
      </c>
      <c r="E11" s="72" t="n"/>
    </row>
    <row r="12" ht="26" customHeight="1">
      <c r="A12" s="1" t="n"/>
      <c r="B12" s="72" t="n"/>
      <c r="C12" s="73" t="inlineStr">
        <is>
          <t xml:space="preserve">  Ativos</t>
        </is>
      </c>
      <c r="D12" s="74" t="inlineStr">
        <is>
          <t>Lista completa com P&amp;L calculado por ativo</t>
        </is>
      </c>
      <c r="E12" s="72" t="n"/>
    </row>
    <row r="13" ht="26" customHeight="1">
      <c r="A13" s="1" t="n"/>
      <c r="B13" s="72" t="n"/>
      <c r="C13" s="73" t="inlineStr">
        <is>
          <t xml:space="preserve">  Alocação</t>
        </is>
      </c>
      <c r="D13" s="74" t="inlineStr">
        <is>
          <t>Diversificação por classe com gráfico de pizza</t>
        </is>
      </c>
      <c r="E13" s="72" t="n"/>
    </row>
    <row r="14" ht="26" customHeight="1">
      <c r="A14" s="1" t="n"/>
      <c r="B14" s="72" t="n"/>
      <c r="C14" s="73" t="inlineStr">
        <is>
          <t xml:space="preserve">  Dividendos</t>
        </is>
      </c>
      <c r="D14" s="74" t="inlineStr">
        <is>
          <t>Histórico de proventos: JCP, dividendos e rendimentos FII</t>
        </is>
      </c>
      <c r="E14" s="72" t="n"/>
    </row>
    <row r="15" ht="8" customHeight="1">
      <c r="A15" s="1" t="n"/>
      <c r="B15" s="1" t="n"/>
      <c r="C15" s="1" t="n"/>
      <c r="D15" s="1" t="n"/>
      <c r="E15" s="1" t="n"/>
    </row>
    <row r="16" ht="22" customHeight="1">
      <c r="A16" s="1" t="n"/>
      <c r="B16" s="75" t="inlineStr">
        <is>
          <t xml:space="preserve">  💡  Atualize "Preço Atual" regularmente para manter os cálculos precisos.</t>
        </is>
      </c>
      <c r="E16" s="76" t="n"/>
    </row>
    <row r="17" ht="8" customHeight="1">
      <c r="A17" s="1" t="n"/>
      <c r="B17" s="1" t="n"/>
      <c r="C17" s="1" t="n"/>
      <c r="D17" s="1" t="n"/>
      <c r="E17" s="1" t="n"/>
    </row>
    <row r="18" ht="20" customHeight="1">
      <c r="A18" s="1" t="n"/>
      <c r="B18" s="77" t="inlineStr">
        <is>
          <t>Desenvolvido por Finrok  ·  finrok.app  ·  Todos os dados são confidenciais</t>
        </is>
      </c>
      <c r="E18" s="1" t="n"/>
    </row>
    <row r="19" ht="20" customHeight="1">
      <c r="A19" s="1" t="n"/>
      <c r="B19" s="1" t="n"/>
      <c r="C19" s="1" t="n"/>
      <c r="D19" s="1" t="n"/>
      <c r="E19" s="1" t="n"/>
    </row>
    <row r="20" ht="20" customHeight="1">
      <c r="A20" s="1" t="n"/>
      <c r="B20" s="1" t="n"/>
      <c r="C20" s="1" t="n"/>
      <c r="D20" s="1" t="n"/>
      <c r="E20" s="1" t="n"/>
    </row>
    <row r="21" ht="20" customHeight="1">
      <c r="A21" s="1" t="n"/>
      <c r="B21" s="1" t="n"/>
      <c r="C21" s="1" t="n"/>
      <c r="D21" s="1" t="n"/>
      <c r="E21" s="1" t="n"/>
    </row>
    <row r="22" ht="20" customHeight="1">
      <c r="A22" s="1" t="n"/>
      <c r="B22" s="1" t="n"/>
      <c r="C22" s="1" t="n"/>
      <c r="D22" s="1" t="n"/>
      <c r="E22" s="1" t="n"/>
    </row>
    <row r="23" ht="20" customHeight="1">
      <c r="A23" s="1" t="n"/>
      <c r="B23" s="1" t="n"/>
      <c r="C23" s="1" t="n"/>
      <c r="D23" s="1" t="n"/>
      <c r="E23" s="1" t="n"/>
    </row>
    <row r="24" ht="20" customHeight="1">
      <c r="A24" s="1" t="n"/>
      <c r="B24" s="1" t="n"/>
      <c r="C24" s="1" t="n"/>
      <c r="D24" s="1" t="n"/>
      <c r="E24" s="1" t="n"/>
    </row>
    <row r="25" ht="20" customHeight="1">
      <c r="A25" s="1" t="n"/>
      <c r="B25" s="1" t="n"/>
      <c r="C25" s="1" t="n"/>
      <c r="D25" s="1" t="n"/>
      <c r="E25" s="1" t="n"/>
    </row>
    <row r="26" ht="20" customHeight="1">
      <c r="A26" s="1" t="n"/>
      <c r="B26" s="1" t="n"/>
      <c r="C26" s="1" t="n"/>
      <c r="D26" s="1" t="n"/>
      <c r="E26" s="1" t="n"/>
    </row>
    <row r="27" ht="20" customHeight="1">
      <c r="A27" s="1" t="n"/>
      <c r="B27" s="1" t="n"/>
      <c r="C27" s="1" t="n"/>
      <c r="D27" s="1" t="n"/>
      <c r="E27" s="1" t="n"/>
    </row>
    <row r="28" ht="20" customHeight="1">
      <c r="A28" s="1" t="n"/>
      <c r="B28" s="1" t="n"/>
      <c r="C28" s="1" t="n"/>
      <c r="D28" s="1" t="n"/>
      <c r="E28" s="1" t="n"/>
    </row>
    <row r="29" ht="20" customHeight="1">
      <c r="A29" s="1" t="n"/>
      <c r="B29" s="1" t="n"/>
      <c r="C29" s="1" t="n"/>
      <c r="D29" s="1" t="n"/>
      <c r="E29" s="1" t="n"/>
    </row>
    <row r="30" ht="20" customHeight="1">
      <c r="A30" s="1" t="n"/>
      <c r="B30" s="1" t="n"/>
      <c r="C30" s="1" t="n"/>
      <c r="D30" s="1" t="n"/>
      <c r="E30" s="1" t="n"/>
    </row>
    <row r="31" ht="20" customHeight="1">
      <c r="A31" s="1" t="n"/>
      <c r="B31" s="1" t="n"/>
      <c r="C31" s="1" t="n"/>
      <c r="D31" s="1" t="n"/>
      <c r="E31" s="1" t="n"/>
    </row>
    <row r="32" ht="20" customHeight="1">
      <c r="A32" s="1" t="n"/>
      <c r="B32" s="1" t="n"/>
      <c r="C32" s="1" t="n"/>
      <c r="D32" s="1" t="n"/>
      <c r="E32" s="1" t="n"/>
    </row>
    <row r="33" ht="20" customHeight="1">
      <c r="A33" s="1" t="n"/>
      <c r="B33" s="1" t="n"/>
      <c r="C33" s="1" t="n"/>
      <c r="D33" s="1" t="n"/>
      <c r="E33" s="1" t="n"/>
    </row>
    <row r="34" ht="20" customHeight="1">
      <c r="A34" s="1" t="n"/>
      <c r="B34" s="1" t="n"/>
      <c r="C34" s="1" t="n"/>
      <c r="D34" s="1" t="n"/>
      <c r="E34" s="1" t="n"/>
    </row>
    <row r="35" ht="20" customHeight="1">
      <c r="A35" s="1" t="n"/>
      <c r="B35" s="1" t="n"/>
      <c r="C35" s="1" t="n"/>
      <c r="D35" s="1" t="n"/>
      <c r="E35" s="1" t="n"/>
    </row>
    <row r="36" ht="20" customHeight="1">
      <c r="A36" s="1" t="n"/>
      <c r="B36" s="1" t="n"/>
      <c r="C36" s="1" t="n"/>
      <c r="D36" s="1" t="n"/>
      <c r="E36" s="1" t="n"/>
    </row>
    <row r="37" ht="20" customHeight="1">
      <c r="A37" s="1" t="n"/>
      <c r="B37" s="1" t="n"/>
      <c r="C37" s="1" t="n"/>
      <c r="D37" s="1" t="n"/>
      <c r="E37" s="1" t="n"/>
    </row>
    <row r="38" ht="20" customHeight="1">
      <c r="A38" s="1" t="n"/>
      <c r="B38" s="1" t="n"/>
      <c r="C38" s="1" t="n"/>
      <c r="D38" s="1" t="n"/>
      <c r="E38" s="1" t="n"/>
    </row>
    <row r="39" ht="20" customHeight="1">
      <c r="A39" s="1" t="n"/>
      <c r="B39" s="1" t="n"/>
      <c r="C39" s="1" t="n"/>
      <c r="D39" s="1" t="n"/>
      <c r="E39" s="1" t="n"/>
    </row>
    <row r="40" ht="20" customHeight="1">
      <c r="A40" s="1" t="n"/>
      <c r="B40" s="1" t="n"/>
      <c r="C40" s="1" t="n"/>
      <c r="D40" s="1" t="n"/>
      <c r="E40" s="1" t="n"/>
    </row>
    <row r="41" ht="20" customHeight="1">
      <c r="A41" s="1" t="n"/>
      <c r="B41" s="1" t="n"/>
      <c r="C41" s="1" t="n"/>
      <c r="D41" s="1" t="n"/>
      <c r="E41" s="1" t="n"/>
    </row>
    <row r="42" ht="20" customHeight="1">
      <c r="A42" s="1" t="n"/>
      <c r="B42" s="1" t="n"/>
      <c r="C42" s="1" t="n"/>
      <c r="D42" s="1" t="n"/>
      <c r="E42" s="1" t="n"/>
    </row>
    <row r="43" ht="20" customHeight="1">
      <c r="A43" s="1" t="n"/>
      <c r="B43" s="1" t="n"/>
      <c r="C43" s="1" t="n"/>
      <c r="D43" s="1" t="n"/>
      <c r="E43" s="1" t="n"/>
    </row>
    <row r="44" ht="20" customHeight="1">
      <c r="A44" s="1" t="n"/>
      <c r="B44" s="1" t="n"/>
      <c r="C44" s="1" t="n"/>
      <c r="D44" s="1" t="n"/>
      <c r="E44" s="1" t="n"/>
    </row>
    <row r="45" ht="20" customHeight="1">
      <c r="A45" s="1" t="n"/>
      <c r="B45" s="1" t="n"/>
      <c r="C45" s="1" t="n"/>
      <c r="D45" s="1" t="n"/>
      <c r="E45" s="1" t="n"/>
    </row>
    <row r="46" ht="20" customHeight="1">
      <c r="A46" s="1" t="n"/>
      <c r="B46" s="1" t="n"/>
      <c r="C46" s="1" t="n"/>
      <c r="D46" s="1" t="n"/>
      <c r="E46" s="1" t="n"/>
    </row>
    <row r="47" ht="20" customHeight="1">
      <c r="A47" s="1" t="n"/>
      <c r="B47" s="1" t="n"/>
      <c r="C47" s="1" t="n"/>
      <c r="D47" s="1" t="n"/>
      <c r="E47" s="1" t="n"/>
    </row>
    <row r="48" ht="20" customHeight="1">
      <c r="A48" s="1" t="n"/>
      <c r="B48" s="1" t="n"/>
      <c r="C48" s="1" t="n"/>
      <c r="D48" s="1" t="n"/>
      <c r="E48" s="1" t="n"/>
    </row>
    <row r="49" ht="20" customHeight="1">
      <c r="A49" s="1" t="n"/>
      <c r="B49" s="1" t="n"/>
      <c r="C49" s="1" t="n"/>
      <c r="D49" s="1" t="n"/>
      <c r="E49" s="1" t="n"/>
    </row>
    <row r="50" ht="20" customHeight="1">
      <c r="A50" s="1" t="n"/>
      <c r="B50" s="1" t="n"/>
      <c r="C50" s="1" t="n"/>
      <c r="D50" s="1" t="n"/>
      <c r="E50" s="1" t="n"/>
    </row>
    <row r="51" ht="20" customHeight="1">
      <c r="A51" s="1" t="n"/>
      <c r="B51" s="1" t="n"/>
      <c r="C51" s="1" t="n"/>
      <c r="D51" s="1" t="n"/>
      <c r="E51" s="1" t="n"/>
    </row>
    <row r="52" ht="20" customHeight="1">
      <c r="A52" s="1" t="n"/>
      <c r="B52" s="1" t="n"/>
      <c r="C52" s="1" t="n"/>
      <c r="D52" s="1" t="n"/>
      <c r="E52" s="1" t="n"/>
    </row>
    <row r="53" ht="20" customHeight="1">
      <c r="A53" s="1" t="n"/>
      <c r="B53" s="1" t="n"/>
      <c r="C53" s="1" t="n"/>
      <c r="D53" s="1" t="n"/>
      <c r="E53" s="1" t="n"/>
    </row>
    <row r="54" ht="20" customHeight="1">
      <c r="A54" s="1" t="n"/>
      <c r="B54" s="1" t="n"/>
      <c r="C54" s="1" t="n"/>
      <c r="D54" s="1" t="n"/>
      <c r="E54" s="1" t="n"/>
    </row>
  </sheetData>
  <mergeCells count="11">
    <mergeCell ref="B10:D10"/>
    <mergeCell ref="B8:E8"/>
    <mergeCell ref="C6:D6"/>
    <mergeCell ref="C12"/>
    <mergeCell ref="C2:D3"/>
    <mergeCell ref="C5:D5"/>
    <mergeCell ref="B18:D18"/>
    <mergeCell ref="C11"/>
    <mergeCell ref="C14"/>
    <mergeCell ref="C13"/>
    <mergeCell ref="B16:D16"/>
  </mergeCells>
  <pageMargins left="0.75" right="0.75" top="1" bottom="1" header="0.5" footer="0.5"/>
  <pageSetup paperSize="9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10B981"/>
    <outlinePr summaryBelow="1" summaryRight="1"/>
    <pageSetUpPr fitToPage="1"/>
  </sheetPr>
  <dimension ref="A1:F11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8" customHeight="1">
      <c r="A1" s="1" t="n"/>
      <c r="B1" s="1" t="n"/>
      <c r="C1" s="1" t="n"/>
      <c r="D1" s="2" t="inlineStr">
        <is>
          <t xml:space="preserve">  CARTEIRA DE INVESTIMENTOS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Rentabilidade, alocação e evolução do portfólio  |  finrok.app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36" t="inlineStr">
        <is>
          <t xml:space="preserve">  ▶  INDICADORES PRINCIPAIS</t>
        </is>
      </c>
      <c r="B6" s="78" t="n"/>
      <c r="C6" s="78" t="n"/>
      <c r="D6" s="78" t="n"/>
      <c r="E6" s="78" t="n"/>
      <c r="F6" s="78" t="n"/>
    </row>
    <row r="7" ht="20" customHeight="1">
      <c r="A7" s="38" t="inlineStr">
        <is>
          <t>Patrimônio Total (R$)</t>
        </is>
      </c>
      <c r="B7" s="39">
        <f>SUM(Ativos!I:I)</f>
        <v/>
      </c>
      <c r="C7" s="40" t="inlineStr"/>
      <c r="D7" s="40" t="inlineStr"/>
      <c r="E7" s="40" t="inlineStr"/>
      <c r="F7" s="40" t="inlineStr"/>
    </row>
    <row r="8" ht="20" customHeight="1">
      <c r="A8" s="41" t="inlineStr">
        <is>
          <t>Total Investido (R$)</t>
        </is>
      </c>
      <c r="B8" s="42">
        <f>SUM(Ativos!G:G)</f>
        <v/>
      </c>
      <c r="C8" s="43" t="inlineStr"/>
      <c r="D8" s="43" t="inlineStr"/>
      <c r="E8" s="43" t="inlineStr"/>
      <c r="F8" s="43" t="inlineStr"/>
    </row>
    <row r="9" ht="20" customHeight="1">
      <c r="A9" s="38" t="inlineStr">
        <is>
          <t>Resultado Total (R$)</t>
        </is>
      </c>
      <c r="B9" s="39">
        <f>SUM(Ativos!H:H)</f>
        <v/>
      </c>
      <c r="C9" s="40" t="inlineStr"/>
      <c r="D9" s="40" t="inlineStr"/>
      <c r="E9" s="40" t="inlineStr"/>
      <c r="F9" s="40" t="inlineStr"/>
    </row>
    <row r="10" ht="20" customHeight="1">
      <c r="A10" s="41" t="inlineStr">
        <is>
          <t>Rentabilidade Geral (%)</t>
        </is>
      </c>
      <c r="B10" s="44">
        <f>IF(SUM(Ativos!G:G)&gt;0,SUM(Ativos!H:H)/SUM(Ativos!G:G),0)</f>
        <v/>
      </c>
      <c r="C10" s="43" t="inlineStr"/>
      <c r="D10" s="43" t="inlineStr"/>
      <c r="E10" s="43" t="inlineStr"/>
      <c r="F10" s="43" t="inlineStr"/>
    </row>
    <row r="11" ht="20" customHeight="1">
      <c r="A11" s="38" t="inlineStr">
        <is>
          <t>Nº de Ativos</t>
        </is>
      </c>
      <c r="B11" s="45">
        <f>COUNTA(Ativos!A8:A200)</f>
        <v/>
      </c>
      <c r="C11" s="40" t="inlineStr"/>
      <c r="D11" s="40" t="inlineStr"/>
      <c r="E11" s="40" t="inlineStr"/>
      <c r="F11" s="40" t="inlineStr"/>
    </row>
  </sheetData>
  <mergeCells count="4">
    <mergeCell ref="A6:F6"/>
    <mergeCell ref="D3:F4"/>
    <mergeCell ref="A5:F5"/>
    <mergeCell ref="D1:F2"/>
  </mergeCells>
  <pageMargins left="0.5" right="0.5" top="0.7" bottom="0.7" header="0.5" footer="0.5"/>
  <pageSetup orientation="landscape" paperSize="9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10B981"/>
    <outlinePr summaryBelow="1" summaryRight="1"/>
    <pageSetUpPr fitToPage="1"/>
  </sheetPr>
  <dimension ref="A1:K57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8" customWidth="1" min="3" max="3"/>
    <col width="14" customWidth="1" min="4" max="4"/>
    <col width="14" customWidth="1" min="5" max="5"/>
    <col width="12" customWidth="1" min="6" max="6"/>
    <col width="16" customWidth="1" min="7" max="7"/>
    <col width="16" customWidth="1" min="8" max="8"/>
    <col width="16" customWidth="1" min="9" max="9"/>
    <col width="12" customWidth="1" min="10" max="10"/>
    <col width="20" customWidth="1" min="11" max="11"/>
  </cols>
  <sheetData>
    <row r="1" ht="28" customHeight="1">
      <c r="A1" s="1" t="n"/>
      <c r="B1" s="1" t="n"/>
      <c r="C1" s="1" t="n"/>
      <c r="D1" s="2" t="inlineStr">
        <is>
          <t xml:space="preserve">  ATIVOS DA CARTEIRA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Preço médio e atual para cálculo de P&amp;L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46" t="inlineStr">
        <is>
          <t>Ativo</t>
        </is>
      </c>
      <c r="B6" s="46" t="inlineStr">
        <is>
          <t>Tipo</t>
        </is>
      </c>
      <c r="C6" s="46" t="inlineStr">
        <is>
          <t>Qtd</t>
        </is>
      </c>
      <c r="D6" s="46" t="inlineStr">
        <is>
          <t>Preço Médio (R$)</t>
        </is>
      </c>
      <c r="E6" s="46" t="inlineStr">
        <is>
          <t>Preço Atual (R$)</t>
        </is>
      </c>
      <c r="F6" s="46" t="inlineStr">
        <is>
          <t>Rent. %</t>
        </is>
      </c>
      <c r="G6" s="46" t="inlineStr">
        <is>
          <t>Custo Total (R$)</t>
        </is>
      </c>
      <c r="H6" s="46" t="inlineStr">
        <is>
          <t>Resultado (R$)</t>
        </is>
      </c>
      <c r="I6" s="46" t="inlineStr">
        <is>
          <t>Valor Atual (R$)</t>
        </is>
      </c>
      <c r="J6" s="46" t="inlineStr">
        <is>
          <t>% Carteira</t>
        </is>
      </c>
      <c r="K6" s="46" t="inlineStr">
        <is>
          <t>Nota</t>
        </is>
      </c>
    </row>
    <row r="7" ht="20" customHeight="1">
      <c r="A7" s="47" t="inlineStr">
        <is>
          <t>PETR4</t>
        </is>
      </c>
      <c r="B7" s="40" t="inlineStr">
        <is>
          <t>Ação BR</t>
        </is>
      </c>
      <c r="C7" s="48" t="n">
        <v>100</v>
      </c>
      <c r="D7" s="49" t="n">
        <v>28.5</v>
      </c>
      <c r="E7" s="49" t="n">
        <v>31.2</v>
      </c>
      <c r="F7" s="50">
        <f>IF(D7&gt;0,(E7-D7)/D7,0)</f>
        <v/>
      </c>
      <c r="G7" s="51">
        <f>C7*D7</f>
        <v/>
      </c>
      <c r="H7" s="51">
        <f>C7*E7-G7</f>
        <v/>
      </c>
      <c r="I7" s="51">
        <f>C7*E7</f>
        <v/>
      </c>
      <c r="J7" s="50">
        <f>IF(SUM($I$7:$I$16)&gt;0,I7/SUM($I$7:$I$16),0)</f>
        <v/>
      </c>
      <c r="K7" s="40" t="inlineStr"/>
    </row>
    <row r="8" ht="20" customHeight="1">
      <c r="A8" s="52" t="inlineStr">
        <is>
          <t>VALE3</t>
        </is>
      </c>
      <c r="B8" s="43" t="inlineStr">
        <is>
          <t>Ação BR</t>
        </is>
      </c>
      <c r="C8" s="53" t="n">
        <v>60</v>
      </c>
      <c r="D8" s="54" t="n">
        <v>68</v>
      </c>
      <c r="E8" s="54" t="n">
        <v>72.40000000000001</v>
      </c>
      <c r="F8" s="55">
        <f>IF(D8&gt;0,(E8-D8)/D8,0)</f>
        <v/>
      </c>
      <c r="G8" s="56">
        <f>C8*D8</f>
        <v/>
      </c>
      <c r="H8" s="56">
        <f>C8*E8-G8</f>
        <v/>
      </c>
      <c r="I8" s="56">
        <f>C8*E8</f>
        <v/>
      </c>
      <c r="J8" s="55">
        <f>IF(SUM($I$7:$I$16)&gt;0,I8/SUM($I$7:$I$16),0)</f>
        <v/>
      </c>
      <c r="K8" s="43" t="inlineStr"/>
    </row>
    <row r="9" ht="20" customHeight="1">
      <c r="A9" s="47" t="inlineStr">
        <is>
          <t>KNRI11</t>
        </is>
      </c>
      <c r="B9" s="40" t="inlineStr">
        <is>
          <t>FII</t>
        </is>
      </c>
      <c r="C9" s="48" t="n">
        <v>50</v>
      </c>
      <c r="D9" s="49" t="n">
        <v>112</v>
      </c>
      <c r="E9" s="49" t="n">
        <v>118.5</v>
      </c>
      <c r="F9" s="50">
        <f>IF(D9&gt;0,(E9-D9)/D9,0)</f>
        <v/>
      </c>
      <c r="G9" s="51">
        <f>C9*D9</f>
        <v/>
      </c>
      <c r="H9" s="51">
        <f>C9*E9-G9</f>
        <v/>
      </c>
      <c r="I9" s="51">
        <f>C9*E9</f>
        <v/>
      </c>
      <c r="J9" s="50">
        <f>IF(SUM($I$7:$I$16)&gt;0,I9/SUM($I$7:$I$16),0)</f>
        <v/>
      </c>
      <c r="K9" s="40" t="inlineStr"/>
    </row>
    <row r="10" ht="20" customHeight="1">
      <c r="A10" s="52" t="inlineStr">
        <is>
          <t>XPLG11</t>
        </is>
      </c>
      <c r="B10" s="43" t="inlineStr">
        <is>
          <t>FII</t>
        </is>
      </c>
      <c r="C10" s="53" t="n">
        <v>30</v>
      </c>
      <c r="D10" s="54" t="n">
        <v>98.5</v>
      </c>
      <c r="E10" s="54" t="n">
        <v>104.2</v>
      </c>
      <c r="F10" s="55">
        <f>IF(D10&gt;0,(E10-D10)/D10,0)</f>
        <v/>
      </c>
      <c r="G10" s="56">
        <f>C10*D10</f>
        <v/>
      </c>
      <c r="H10" s="56">
        <f>C10*E10-G10</f>
        <v/>
      </c>
      <c r="I10" s="56">
        <f>C10*E10</f>
        <v/>
      </c>
      <c r="J10" s="55">
        <f>IF(SUM($I$7:$I$16)&gt;0,I10/SUM($I$7:$I$16),0)</f>
        <v/>
      </c>
      <c r="K10" s="43" t="inlineStr"/>
    </row>
    <row r="11" ht="20" customHeight="1">
      <c r="A11" s="47" t="inlineStr">
        <is>
          <t>IVVB11</t>
        </is>
      </c>
      <c r="B11" s="40" t="inlineStr">
        <is>
          <t>ETF</t>
        </is>
      </c>
      <c r="C11" s="48" t="n">
        <v>20</v>
      </c>
      <c r="D11" s="49" t="n">
        <v>305</v>
      </c>
      <c r="E11" s="49" t="n">
        <v>328</v>
      </c>
      <c r="F11" s="50">
        <f>IF(D11&gt;0,(E11-D11)/D11,0)</f>
        <v/>
      </c>
      <c r="G11" s="51">
        <f>C11*D11</f>
        <v/>
      </c>
      <c r="H11" s="51">
        <f>C11*E11-G11</f>
        <v/>
      </c>
      <c r="I11" s="51">
        <f>C11*E11</f>
        <v/>
      </c>
      <c r="J11" s="50">
        <f>IF(SUM($I$7:$I$16)&gt;0,I11/SUM($I$7:$I$16),0)</f>
        <v/>
      </c>
      <c r="K11" s="40" t="inlineStr"/>
    </row>
    <row r="12" ht="20" customHeight="1">
      <c r="A12" s="52" t="inlineStr">
        <is>
          <t>BDR AAPL34</t>
        </is>
      </c>
      <c r="B12" s="43" t="inlineStr">
        <is>
          <t>Ação EUA</t>
        </is>
      </c>
      <c r="C12" s="53" t="n">
        <v>15</v>
      </c>
      <c r="D12" s="54" t="n">
        <v>42</v>
      </c>
      <c r="E12" s="54" t="n">
        <v>45.8</v>
      </c>
      <c r="F12" s="55">
        <f>IF(D12&gt;0,(E12-D12)/D12,0)</f>
        <v/>
      </c>
      <c r="G12" s="56">
        <f>C12*D12</f>
        <v/>
      </c>
      <c r="H12" s="56">
        <f>C12*E12-G12</f>
        <v/>
      </c>
      <c r="I12" s="56">
        <f>C12*E12</f>
        <v/>
      </c>
      <c r="J12" s="55">
        <f>IF(SUM($I$7:$I$16)&gt;0,I12/SUM($I$7:$I$16),0)</f>
        <v/>
      </c>
      <c r="K12" s="43" t="inlineStr"/>
    </row>
    <row r="13" ht="20" customHeight="1">
      <c r="A13" s="47" t="inlineStr">
        <is>
          <t>Tesouro IPCA+ 2035</t>
        </is>
      </c>
      <c r="B13" s="40" t="inlineStr">
        <is>
          <t>Renda Fixa</t>
        </is>
      </c>
      <c r="C13" s="48" t="n">
        <v>1</v>
      </c>
      <c r="D13" s="49" t="n">
        <v>15000</v>
      </c>
      <c r="E13" s="49" t="n">
        <v>15680</v>
      </c>
      <c r="F13" s="50">
        <f>IF(D13&gt;0,(E13-D13)/D13,0)</f>
        <v/>
      </c>
      <c r="G13" s="51">
        <f>C13*D13</f>
        <v/>
      </c>
      <c r="H13" s="51">
        <f>C13*E13-G13</f>
        <v/>
      </c>
      <c r="I13" s="51">
        <f>C13*E13</f>
        <v/>
      </c>
      <c r="J13" s="50">
        <f>IF(SUM($I$7:$I$16)&gt;0,I13/SUM($I$7:$I$16),0)</f>
        <v/>
      </c>
      <c r="K13" s="40" t="inlineStr"/>
    </row>
    <row r="14" ht="20" customHeight="1">
      <c r="A14" s="52" t="inlineStr">
        <is>
          <t>CDB Banco Inter</t>
        </is>
      </c>
      <c r="B14" s="43" t="inlineStr">
        <is>
          <t>Renda Fixa</t>
        </is>
      </c>
      <c r="C14" s="53" t="n">
        <v>1</v>
      </c>
      <c r="D14" s="54" t="n">
        <v>10000</v>
      </c>
      <c r="E14" s="54" t="n">
        <v>10420</v>
      </c>
      <c r="F14" s="55">
        <f>IF(D14&gt;0,(E14-D14)/D14,0)</f>
        <v/>
      </c>
      <c r="G14" s="56">
        <f>C14*D14</f>
        <v/>
      </c>
      <c r="H14" s="56">
        <f>C14*E14-G14</f>
        <v/>
      </c>
      <c r="I14" s="56">
        <f>C14*E14</f>
        <v/>
      </c>
      <c r="J14" s="55">
        <f>IF(SUM($I$7:$I$16)&gt;0,I14/SUM($I$7:$I$16),0)</f>
        <v/>
      </c>
      <c r="K14" s="43" t="inlineStr"/>
    </row>
    <row r="15" ht="20" customHeight="1">
      <c r="A15" s="47" t="inlineStr">
        <is>
          <t>Bitcoin</t>
        </is>
      </c>
      <c r="B15" s="40" t="inlineStr">
        <is>
          <t>Criptomoeda</t>
        </is>
      </c>
      <c r="C15" s="48" t="n">
        <v>0.05</v>
      </c>
      <c r="D15" s="49" t="n">
        <v>180000</v>
      </c>
      <c r="E15" s="49" t="n">
        <v>198000</v>
      </c>
      <c r="F15" s="50">
        <f>IF(D15&gt;0,(E15-D15)/D15,0)</f>
        <v/>
      </c>
      <c r="G15" s="51">
        <f>C15*D15</f>
        <v/>
      </c>
      <c r="H15" s="51">
        <f>C15*E15-G15</f>
        <v/>
      </c>
      <c r="I15" s="51">
        <f>C15*E15</f>
        <v/>
      </c>
      <c r="J15" s="50">
        <f>IF(SUM($I$7:$I$16)&gt;0,I15/SUM($I$7:$I$16),0)</f>
        <v/>
      </c>
      <c r="K15" s="40" t="inlineStr"/>
    </row>
    <row r="16" ht="20" customHeight="1">
      <c r="A16" s="52" t="inlineStr">
        <is>
          <t>PGBL XP</t>
        </is>
      </c>
      <c r="B16" s="43" t="inlineStr">
        <is>
          <t>Previdência</t>
        </is>
      </c>
      <c r="C16" s="53" t="n">
        <v>1</v>
      </c>
      <c r="D16" s="54" t="n">
        <v>8000</v>
      </c>
      <c r="E16" s="54" t="n">
        <v>8560</v>
      </c>
      <c r="F16" s="55">
        <f>IF(D16&gt;0,(E16-D16)/D16,0)</f>
        <v/>
      </c>
      <c r="G16" s="56">
        <f>C16*D16</f>
        <v/>
      </c>
      <c r="H16" s="56">
        <f>C16*E16-G16</f>
        <v/>
      </c>
      <c r="I16" s="56">
        <f>C16*E16</f>
        <v/>
      </c>
      <c r="J16" s="55">
        <f>IF(SUM($I$7:$I$16)&gt;0,I16/SUM($I$7:$I$16),0)</f>
        <v/>
      </c>
      <c r="K16" s="43" t="inlineStr"/>
    </row>
    <row r="17" ht="20" customHeight="1">
      <c r="A17" s="40" t="n"/>
      <c r="B17" s="40" t="n"/>
      <c r="C17" s="48" t="n"/>
      <c r="D17" s="49" t="n"/>
      <c r="E17" s="49" t="n"/>
      <c r="F17" s="50">
        <f>IF(AND(ISNUMBER(D17),D17&gt;0,ISNUMBER(E17)),(E17-D17)/D17,"")</f>
        <v/>
      </c>
      <c r="G17" s="51">
        <f>IF(AND(ISNUMBER(C17),ISNUMBER(D17)),C17*D17,"")</f>
        <v/>
      </c>
      <c r="H17" s="51">
        <f>IF(ISNUMBER(G17),C17*E17-G17,"")</f>
        <v/>
      </c>
      <c r="I17" s="51">
        <f>IF(AND(ISNUMBER(C17),ISNUMBER(E17)),C17*E17,"")</f>
        <v/>
      </c>
      <c r="J17" s="50">
        <f>IF(ISNUMBER(I17),I17/SUM($I$7:$I$56),"")</f>
        <v/>
      </c>
      <c r="K17" s="40" t="n"/>
    </row>
    <row r="18" ht="20" customHeight="1">
      <c r="A18" s="43" t="n"/>
      <c r="B18" s="43" t="n"/>
      <c r="C18" s="53" t="n"/>
      <c r="D18" s="54" t="n"/>
      <c r="E18" s="54" t="n"/>
      <c r="F18" s="55">
        <f>IF(AND(ISNUMBER(D18),D18&gt;0,ISNUMBER(E18)),(E18-D18)/D18,"")</f>
        <v/>
      </c>
      <c r="G18" s="56">
        <f>IF(AND(ISNUMBER(C18),ISNUMBER(D18)),C18*D18,"")</f>
        <v/>
      </c>
      <c r="H18" s="56">
        <f>IF(ISNUMBER(G18),C18*E18-G18,"")</f>
        <v/>
      </c>
      <c r="I18" s="56">
        <f>IF(AND(ISNUMBER(C18),ISNUMBER(E18)),C18*E18,"")</f>
        <v/>
      </c>
      <c r="J18" s="55">
        <f>IF(ISNUMBER(I18),I18/SUM($I$7:$I$56),"")</f>
        <v/>
      </c>
      <c r="K18" s="43" t="n"/>
    </row>
    <row r="19" ht="20" customHeight="1">
      <c r="A19" s="40" t="n"/>
      <c r="B19" s="40" t="n"/>
      <c r="C19" s="48" t="n"/>
      <c r="D19" s="49" t="n"/>
      <c r="E19" s="49" t="n"/>
      <c r="F19" s="50">
        <f>IF(AND(ISNUMBER(D19),D19&gt;0,ISNUMBER(E19)),(E19-D19)/D19,"")</f>
        <v/>
      </c>
      <c r="G19" s="51">
        <f>IF(AND(ISNUMBER(C19),ISNUMBER(D19)),C19*D19,"")</f>
        <v/>
      </c>
      <c r="H19" s="51">
        <f>IF(ISNUMBER(G19),C19*E19-G19,"")</f>
        <v/>
      </c>
      <c r="I19" s="51">
        <f>IF(AND(ISNUMBER(C19),ISNUMBER(E19)),C19*E19,"")</f>
        <v/>
      </c>
      <c r="J19" s="50">
        <f>IF(ISNUMBER(I19),I19/SUM($I$7:$I$56),"")</f>
        <v/>
      </c>
      <c r="K19" s="40" t="n"/>
    </row>
    <row r="20" ht="20" customHeight="1">
      <c r="A20" s="43" t="n"/>
      <c r="B20" s="43" t="n"/>
      <c r="C20" s="53" t="n"/>
      <c r="D20" s="54" t="n"/>
      <c r="E20" s="54" t="n"/>
      <c r="F20" s="55">
        <f>IF(AND(ISNUMBER(D20),D20&gt;0,ISNUMBER(E20)),(E20-D20)/D20,"")</f>
        <v/>
      </c>
      <c r="G20" s="56">
        <f>IF(AND(ISNUMBER(C20),ISNUMBER(D20)),C20*D20,"")</f>
        <v/>
      </c>
      <c r="H20" s="56">
        <f>IF(ISNUMBER(G20),C20*E20-G20,"")</f>
        <v/>
      </c>
      <c r="I20" s="56">
        <f>IF(AND(ISNUMBER(C20),ISNUMBER(E20)),C20*E20,"")</f>
        <v/>
      </c>
      <c r="J20" s="55">
        <f>IF(ISNUMBER(I20),I20/SUM($I$7:$I$56),"")</f>
        <v/>
      </c>
      <c r="K20" s="43" t="n"/>
    </row>
    <row r="21" ht="20" customHeight="1">
      <c r="A21" s="40" t="n"/>
      <c r="B21" s="40" t="n"/>
      <c r="C21" s="48" t="n"/>
      <c r="D21" s="49" t="n"/>
      <c r="E21" s="49" t="n"/>
      <c r="F21" s="50">
        <f>IF(AND(ISNUMBER(D21),D21&gt;0,ISNUMBER(E21)),(E21-D21)/D21,"")</f>
        <v/>
      </c>
      <c r="G21" s="51">
        <f>IF(AND(ISNUMBER(C21),ISNUMBER(D21)),C21*D21,"")</f>
        <v/>
      </c>
      <c r="H21" s="51">
        <f>IF(ISNUMBER(G21),C21*E21-G21,"")</f>
        <v/>
      </c>
      <c r="I21" s="51">
        <f>IF(AND(ISNUMBER(C21),ISNUMBER(E21)),C21*E21,"")</f>
        <v/>
      </c>
      <c r="J21" s="50">
        <f>IF(ISNUMBER(I21),I21/SUM($I$7:$I$56),"")</f>
        <v/>
      </c>
      <c r="K21" s="40" t="n"/>
    </row>
    <row r="22" ht="20" customHeight="1">
      <c r="A22" s="43" t="n"/>
      <c r="B22" s="43" t="n"/>
      <c r="C22" s="53" t="n"/>
      <c r="D22" s="54" t="n"/>
      <c r="E22" s="54" t="n"/>
      <c r="F22" s="55">
        <f>IF(AND(ISNUMBER(D22),D22&gt;0,ISNUMBER(E22)),(E22-D22)/D22,"")</f>
        <v/>
      </c>
      <c r="G22" s="56">
        <f>IF(AND(ISNUMBER(C22),ISNUMBER(D22)),C22*D22,"")</f>
        <v/>
      </c>
      <c r="H22" s="56">
        <f>IF(ISNUMBER(G22),C22*E22-G22,"")</f>
        <v/>
      </c>
      <c r="I22" s="56">
        <f>IF(AND(ISNUMBER(C22),ISNUMBER(E22)),C22*E22,"")</f>
        <v/>
      </c>
      <c r="J22" s="55">
        <f>IF(ISNUMBER(I22),I22/SUM($I$7:$I$56),"")</f>
        <v/>
      </c>
      <c r="K22" s="43" t="n"/>
    </row>
    <row r="23" ht="20" customHeight="1">
      <c r="A23" s="40" t="n"/>
      <c r="B23" s="40" t="n"/>
      <c r="C23" s="48" t="n"/>
      <c r="D23" s="49" t="n"/>
      <c r="E23" s="49" t="n"/>
      <c r="F23" s="50">
        <f>IF(AND(ISNUMBER(D23),D23&gt;0,ISNUMBER(E23)),(E23-D23)/D23,"")</f>
        <v/>
      </c>
      <c r="G23" s="51">
        <f>IF(AND(ISNUMBER(C23),ISNUMBER(D23)),C23*D23,"")</f>
        <v/>
      </c>
      <c r="H23" s="51">
        <f>IF(ISNUMBER(G23),C23*E23-G23,"")</f>
        <v/>
      </c>
      <c r="I23" s="51">
        <f>IF(AND(ISNUMBER(C23),ISNUMBER(E23)),C23*E23,"")</f>
        <v/>
      </c>
      <c r="J23" s="50">
        <f>IF(ISNUMBER(I23),I23/SUM($I$7:$I$56),"")</f>
        <v/>
      </c>
      <c r="K23" s="40" t="n"/>
    </row>
    <row r="24" ht="20" customHeight="1">
      <c r="A24" s="43" t="n"/>
      <c r="B24" s="43" t="n"/>
      <c r="C24" s="53" t="n"/>
      <c r="D24" s="54" t="n"/>
      <c r="E24" s="54" t="n"/>
      <c r="F24" s="55">
        <f>IF(AND(ISNUMBER(D24),D24&gt;0,ISNUMBER(E24)),(E24-D24)/D24,"")</f>
        <v/>
      </c>
      <c r="G24" s="56">
        <f>IF(AND(ISNUMBER(C24),ISNUMBER(D24)),C24*D24,"")</f>
        <v/>
      </c>
      <c r="H24" s="56">
        <f>IF(ISNUMBER(G24),C24*E24-G24,"")</f>
        <v/>
      </c>
      <c r="I24" s="56">
        <f>IF(AND(ISNUMBER(C24),ISNUMBER(E24)),C24*E24,"")</f>
        <v/>
      </c>
      <c r="J24" s="55">
        <f>IF(ISNUMBER(I24),I24/SUM($I$7:$I$56),"")</f>
        <v/>
      </c>
      <c r="K24" s="43" t="n"/>
    </row>
    <row r="25" ht="20" customHeight="1">
      <c r="A25" s="40" t="n"/>
      <c r="B25" s="40" t="n"/>
      <c r="C25" s="48" t="n"/>
      <c r="D25" s="49" t="n"/>
      <c r="E25" s="49" t="n"/>
      <c r="F25" s="50">
        <f>IF(AND(ISNUMBER(D25),D25&gt;0,ISNUMBER(E25)),(E25-D25)/D25,"")</f>
        <v/>
      </c>
      <c r="G25" s="51">
        <f>IF(AND(ISNUMBER(C25),ISNUMBER(D25)),C25*D25,"")</f>
        <v/>
      </c>
      <c r="H25" s="51">
        <f>IF(ISNUMBER(G25),C25*E25-G25,"")</f>
        <v/>
      </c>
      <c r="I25" s="51">
        <f>IF(AND(ISNUMBER(C25),ISNUMBER(E25)),C25*E25,"")</f>
        <v/>
      </c>
      <c r="J25" s="50">
        <f>IF(ISNUMBER(I25),I25/SUM($I$7:$I$56),"")</f>
        <v/>
      </c>
      <c r="K25" s="40" t="n"/>
    </row>
    <row r="26" ht="20" customHeight="1">
      <c r="A26" s="43" t="n"/>
      <c r="B26" s="43" t="n"/>
      <c r="C26" s="53" t="n"/>
      <c r="D26" s="54" t="n"/>
      <c r="E26" s="54" t="n"/>
      <c r="F26" s="55">
        <f>IF(AND(ISNUMBER(D26),D26&gt;0,ISNUMBER(E26)),(E26-D26)/D26,"")</f>
        <v/>
      </c>
      <c r="G26" s="56">
        <f>IF(AND(ISNUMBER(C26),ISNUMBER(D26)),C26*D26,"")</f>
        <v/>
      </c>
      <c r="H26" s="56">
        <f>IF(ISNUMBER(G26),C26*E26-G26,"")</f>
        <v/>
      </c>
      <c r="I26" s="56">
        <f>IF(AND(ISNUMBER(C26),ISNUMBER(E26)),C26*E26,"")</f>
        <v/>
      </c>
      <c r="J26" s="55">
        <f>IF(ISNUMBER(I26),I26/SUM($I$7:$I$56),"")</f>
        <v/>
      </c>
      <c r="K26" s="43" t="n"/>
    </row>
    <row r="27" ht="20" customHeight="1">
      <c r="A27" s="40" t="n"/>
      <c r="B27" s="40" t="n"/>
      <c r="C27" s="48" t="n"/>
      <c r="D27" s="49" t="n"/>
      <c r="E27" s="49" t="n"/>
      <c r="F27" s="50">
        <f>IF(AND(ISNUMBER(D27),D27&gt;0,ISNUMBER(E27)),(E27-D27)/D27,"")</f>
        <v/>
      </c>
      <c r="G27" s="51">
        <f>IF(AND(ISNUMBER(C27),ISNUMBER(D27)),C27*D27,"")</f>
        <v/>
      </c>
      <c r="H27" s="51">
        <f>IF(ISNUMBER(G27),C27*E27-G27,"")</f>
        <v/>
      </c>
      <c r="I27" s="51">
        <f>IF(AND(ISNUMBER(C27),ISNUMBER(E27)),C27*E27,"")</f>
        <v/>
      </c>
      <c r="J27" s="50">
        <f>IF(ISNUMBER(I27),I27/SUM($I$7:$I$56),"")</f>
        <v/>
      </c>
      <c r="K27" s="40" t="n"/>
    </row>
    <row r="28" ht="20" customHeight="1">
      <c r="A28" s="43" t="n"/>
      <c r="B28" s="43" t="n"/>
      <c r="C28" s="53" t="n"/>
      <c r="D28" s="54" t="n"/>
      <c r="E28" s="54" t="n"/>
      <c r="F28" s="55">
        <f>IF(AND(ISNUMBER(D28),D28&gt;0,ISNUMBER(E28)),(E28-D28)/D28,"")</f>
        <v/>
      </c>
      <c r="G28" s="56">
        <f>IF(AND(ISNUMBER(C28),ISNUMBER(D28)),C28*D28,"")</f>
        <v/>
      </c>
      <c r="H28" s="56">
        <f>IF(ISNUMBER(G28),C28*E28-G28,"")</f>
        <v/>
      </c>
      <c r="I28" s="56">
        <f>IF(AND(ISNUMBER(C28),ISNUMBER(E28)),C28*E28,"")</f>
        <v/>
      </c>
      <c r="J28" s="55">
        <f>IF(ISNUMBER(I28),I28/SUM($I$7:$I$56),"")</f>
        <v/>
      </c>
      <c r="K28" s="43" t="n"/>
    </row>
    <row r="29" ht="20" customHeight="1">
      <c r="A29" s="40" t="n"/>
      <c r="B29" s="40" t="n"/>
      <c r="C29" s="48" t="n"/>
      <c r="D29" s="49" t="n"/>
      <c r="E29" s="49" t="n"/>
      <c r="F29" s="50">
        <f>IF(AND(ISNUMBER(D29),D29&gt;0,ISNUMBER(E29)),(E29-D29)/D29,"")</f>
        <v/>
      </c>
      <c r="G29" s="51">
        <f>IF(AND(ISNUMBER(C29),ISNUMBER(D29)),C29*D29,"")</f>
        <v/>
      </c>
      <c r="H29" s="51">
        <f>IF(ISNUMBER(G29),C29*E29-G29,"")</f>
        <v/>
      </c>
      <c r="I29" s="51">
        <f>IF(AND(ISNUMBER(C29),ISNUMBER(E29)),C29*E29,"")</f>
        <v/>
      </c>
      <c r="J29" s="50">
        <f>IF(ISNUMBER(I29),I29/SUM($I$7:$I$56),"")</f>
        <v/>
      </c>
      <c r="K29" s="40" t="n"/>
    </row>
    <row r="30" ht="20" customHeight="1">
      <c r="A30" s="43" t="n"/>
      <c r="B30" s="43" t="n"/>
      <c r="C30" s="53" t="n"/>
      <c r="D30" s="54" t="n"/>
      <c r="E30" s="54" t="n"/>
      <c r="F30" s="55">
        <f>IF(AND(ISNUMBER(D30),D30&gt;0,ISNUMBER(E30)),(E30-D30)/D30,"")</f>
        <v/>
      </c>
      <c r="G30" s="56">
        <f>IF(AND(ISNUMBER(C30),ISNUMBER(D30)),C30*D30,"")</f>
        <v/>
      </c>
      <c r="H30" s="56">
        <f>IF(ISNUMBER(G30),C30*E30-G30,"")</f>
        <v/>
      </c>
      <c r="I30" s="56">
        <f>IF(AND(ISNUMBER(C30),ISNUMBER(E30)),C30*E30,"")</f>
        <v/>
      </c>
      <c r="J30" s="55">
        <f>IF(ISNUMBER(I30),I30/SUM($I$7:$I$56),"")</f>
        <v/>
      </c>
      <c r="K30" s="43" t="n"/>
    </row>
    <row r="31" ht="20" customHeight="1">
      <c r="A31" s="40" t="n"/>
      <c r="B31" s="40" t="n"/>
      <c r="C31" s="48" t="n"/>
      <c r="D31" s="49" t="n"/>
      <c r="E31" s="49" t="n"/>
      <c r="F31" s="50">
        <f>IF(AND(ISNUMBER(D31),D31&gt;0,ISNUMBER(E31)),(E31-D31)/D31,"")</f>
        <v/>
      </c>
      <c r="G31" s="51">
        <f>IF(AND(ISNUMBER(C31),ISNUMBER(D31)),C31*D31,"")</f>
        <v/>
      </c>
      <c r="H31" s="51">
        <f>IF(ISNUMBER(G31),C31*E31-G31,"")</f>
        <v/>
      </c>
      <c r="I31" s="51">
        <f>IF(AND(ISNUMBER(C31),ISNUMBER(E31)),C31*E31,"")</f>
        <v/>
      </c>
      <c r="J31" s="50">
        <f>IF(ISNUMBER(I31),I31/SUM($I$7:$I$56),"")</f>
        <v/>
      </c>
      <c r="K31" s="40" t="n"/>
    </row>
    <row r="32" ht="20" customHeight="1">
      <c r="A32" s="43" t="n"/>
      <c r="B32" s="43" t="n"/>
      <c r="C32" s="53" t="n"/>
      <c r="D32" s="54" t="n"/>
      <c r="E32" s="54" t="n"/>
      <c r="F32" s="55">
        <f>IF(AND(ISNUMBER(D32),D32&gt;0,ISNUMBER(E32)),(E32-D32)/D32,"")</f>
        <v/>
      </c>
      <c r="G32" s="56">
        <f>IF(AND(ISNUMBER(C32),ISNUMBER(D32)),C32*D32,"")</f>
        <v/>
      </c>
      <c r="H32" s="56">
        <f>IF(ISNUMBER(G32),C32*E32-G32,"")</f>
        <v/>
      </c>
      <c r="I32" s="56">
        <f>IF(AND(ISNUMBER(C32),ISNUMBER(E32)),C32*E32,"")</f>
        <v/>
      </c>
      <c r="J32" s="55">
        <f>IF(ISNUMBER(I32),I32/SUM($I$7:$I$56),"")</f>
        <v/>
      </c>
      <c r="K32" s="43" t="n"/>
    </row>
    <row r="33" ht="20" customHeight="1">
      <c r="A33" s="40" t="n"/>
      <c r="B33" s="40" t="n"/>
      <c r="C33" s="48" t="n"/>
      <c r="D33" s="49" t="n"/>
      <c r="E33" s="49" t="n"/>
      <c r="F33" s="50">
        <f>IF(AND(ISNUMBER(D33),D33&gt;0,ISNUMBER(E33)),(E33-D33)/D33,"")</f>
        <v/>
      </c>
      <c r="G33" s="51">
        <f>IF(AND(ISNUMBER(C33),ISNUMBER(D33)),C33*D33,"")</f>
        <v/>
      </c>
      <c r="H33" s="51">
        <f>IF(ISNUMBER(G33),C33*E33-G33,"")</f>
        <v/>
      </c>
      <c r="I33" s="51">
        <f>IF(AND(ISNUMBER(C33),ISNUMBER(E33)),C33*E33,"")</f>
        <v/>
      </c>
      <c r="J33" s="50">
        <f>IF(ISNUMBER(I33),I33/SUM($I$7:$I$56),"")</f>
        <v/>
      </c>
      <c r="K33" s="40" t="n"/>
    </row>
    <row r="34" ht="20" customHeight="1">
      <c r="A34" s="43" t="n"/>
      <c r="B34" s="43" t="n"/>
      <c r="C34" s="53" t="n"/>
      <c r="D34" s="54" t="n"/>
      <c r="E34" s="54" t="n"/>
      <c r="F34" s="55">
        <f>IF(AND(ISNUMBER(D34),D34&gt;0,ISNUMBER(E34)),(E34-D34)/D34,"")</f>
        <v/>
      </c>
      <c r="G34" s="56">
        <f>IF(AND(ISNUMBER(C34),ISNUMBER(D34)),C34*D34,"")</f>
        <v/>
      </c>
      <c r="H34" s="56">
        <f>IF(ISNUMBER(G34),C34*E34-G34,"")</f>
        <v/>
      </c>
      <c r="I34" s="56">
        <f>IF(AND(ISNUMBER(C34),ISNUMBER(E34)),C34*E34,"")</f>
        <v/>
      </c>
      <c r="J34" s="55">
        <f>IF(ISNUMBER(I34),I34/SUM($I$7:$I$56),"")</f>
        <v/>
      </c>
      <c r="K34" s="43" t="n"/>
    </row>
    <row r="35" ht="20" customHeight="1">
      <c r="A35" s="40" t="n"/>
      <c r="B35" s="40" t="n"/>
      <c r="C35" s="48" t="n"/>
      <c r="D35" s="49" t="n"/>
      <c r="E35" s="49" t="n"/>
      <c r="F35" s="50">
        <f>IF(AND(ISNUMBER(D35),D35&gt;0,ISNUMBER(E35)),(E35-D35)/D35,"")</f>
        <v/>
      </c>
      <c r="G35" s="51">
        <f>IF(AND(ISNUMBER(C35),ISNUMBER(D35)),C35*D35,"")</f>
        <v/>
      </c>
      <c r="H35" s="51">
        <f>IF(ISNUMBER(G35),C35*E35-G35,"")</f>
        <v/>
      </c>
      <c r="I35" s="51">
        <f>IF(AND(ISNUMBER(C35),ISNUMBER(E35)),C35*E35,"")</f>
        <v/>
      </c>
      <c r="J35" s="50">
        <f>IF(ISNUMBER(I35),I35/SUM($I$7:$I$56),"")</f>
        <v/>
      </c>
      <c r="K35" s="40" t="n"/>
    </row>
    <row r="36" ht="20" customHeight="1">
      <c r="A36" s="43" t="n"/>
      <c r="B36" s="43" t="n"/>
      <c r="C36" s="53" t="n"/>
      <c r="D36" s="54" t="n"/>
      <c r="E36" s="54" t="n"/>
      <c r="F36" s="55">
        <f>IF(AND(ISNUMBER(D36),D36&gt;0,ISNUMBER(E36)),(E36-D36)/D36,"")</f>
        <v/>
      </c>
      <c r="G36" s="56">
        <f>IF(AND(ISNUMBER(C36),ISNUMBER(D36)),C36*D36,"")</f>
        <v/>
      </c>
      <c r="H36" s="56">
        <f>IF(ISNUMBER(G36),C36*E36-G36,"")</f>
        <v/>
      </c>
      <c r="I36" s="56">
        <f>IF(AND(ISNUMBER(C36),ISNUMBER(E36)),C36*E36,"")</f>
        <v/>
      </c>
      <c r="J36" s="55">
        <f>IF(ISNUMBER(I36),I36/SUM($I$7:$I$56),"")</f>
        <v/>
      </c>
      <c r="K36" s="43" t="n"/>
    </row>
    <row r="37" ht="20" customHeight="1">
      <c r="A37" s="40" t="n"/>
      <c r="B37" s="40" t="n"/>
      <c r="C37" s="48" t="n"/>
      <c r="D37" s="49" t="n"/>
      <c r="E37" s="49" t="n"/>
      <c r="F37" s="50">
        <f>IF(AND(ISNUMBER(D37),D37&gt;0,ISNUMBER(E37)),(E37-D37)/D37,"")</f>
        <v/>
      </c>
      <c r="G37" s="51">
        <f>IF(AND(ISNUMBER(C37),ISNUMBER(D37)),C37*D37,"")</f>
        <v/>
      </c>
      <c r="H37" s="51">
        <f>IF(ISNUMBER(G37),C37*E37-G37,"")</f>
        <v/>
      </c>
      <c r="I37" s="51">
        <f>IF(AND(ISNUMBER(C37),ISNUMBER(E37)),C37*E37,"")</f>
        <v/>
      </c>
      <c r="J37" s="50">
        <f>IF(ISNUMBER(I37),I37/SUM($I$7:$I$56),"")</f>
        <v/>
      </c>
      <c r="K37" s="40" t="n"/>
    </row>
    <row r="38" ht="20" customHeight="1">
      <c r="A38" s="43" t="n"/>
      <c r="B38" s="43" t="n"/>
      <c r="C38" s="53" t="n"/>
      <c r="D38" s="54" t="n"/>
      <c r="E38" s="54" t="n"/>
      <c r="F38" s="55">
        <f>IF(AND(ISNUMBER(D38),D38&gt;0,ISNUMBER(E38)),(E38-D38)/D38,"")</f>
        <v/>
      </c>
      <c r="G38" s="56">
        <f>IF(AND(ISNUMBER(C38),ISNUMBER(D38)),C38*D38,"")</f>
        <v/>
      </c>
      <c r="H38" s="56">
        <f>IF(ISNUMBER(G38),C38*E38-G38,"")</f>
        <v/>
      </c>
      <c r="I38" s="56">
        <f>IF(AND(ISNUMBER(C38),ISNUMBER(E38)),C38*E38,"")</f>
        <v/>
      </c>
      <c r="J38" s="55">
        <f>IF(ISNUMBER(I38),I38/SUM($I$7:$I$56),"")</f>
        <v/>
      </c>
      <c r="K38" s="43" t="n"/>
    </row>
    <row r="39" ht="20" customHeight="1">
      <c r="A39" s="40" t="n"/>
      <c r="B39" s="40" t="n"/>
      <c r="C39" s="48" t="n"/>
      <c r="D39" s="49" t="n"/>
      <c r="E39" s="49" t="n"/>
      <c r="F39" s="50">
        <f>IF(AND(ISNUMBER(D39),D39&gt;0,ISNUMBER(E39)),(E39-D39)/D39,"")</f>
        <v/>
      </c>
      <c r="G39" s="51">
        <f>IF(AND(ISNUMBER(C39),ISNUMBER(D39)),C39*D39,"")</f>
        <v/>
      </c>
      <c r="H39" s="51">
        <f>IF(ISNUMBER(G39),C39*E39-G39,"")</f>
        <v/>
      </c>
      <c r="I39" s="51">
        <f>IF(AND(ISNUMBER(C39),ISNUMBER(E39)),C39*E39,"")</f>
        <v/>
      </c>
      <c r="J39" s="50">
        <f>IF(ISNUMBER(I39),I39/SUM($I$7:$I$56),"")</f>
        <v/>
      </c>
      <c r="K39" s="40" t="n"/>
    </row>
    <row r="40" ht="20" customHeight="1">
      <c r="A40" s="43" t="n"/>
      <c r="B40" s="43" t="n"/>
      <c r="C40" s="53" t="n"/>
      <c r="D40" s="54" t="n"/>
      <c r="E40" s="54" t="n"/>
      <c r="F40" s="55">
        <f>IF(AND(ISNUMBER(D40),D40&gt;0,ISNUMBER(E40)),(E40-D40)/D40,"")</f>
        <v/>
      </c>
      <c r="G40" s="56">
        <f>IF(AND(ISNUMBER(C40),ISNUMBER(D40)),C40*D40,"")</f>
        <v/>
      </c>
      <c r="H40" s="56">
        <f>IF(ISNUMBER(G40),C40*E40-G40,"")</f>
        <v/>
      </c>
      <c r="I40" s="56">
        <f>IF(AND(ISNUMBER(C40),ISNUMBER(E40)),C40*E40,"")</f>
        <v/>
      </c>
      <c r="J40" s="55">
        <f>IF(ISNUMBER(I40),I40/SUM($I$7:$I$56),"")</f>
        <v/>
      </c>
      <c r="K40" s="43" t="n"/>
    </row>
    <row r="41" ht="20" customHeight="1">
      <c r="A41" s="40" t="n"/>
      <c r="B41" s="40" t="n"/>
      <c r="C41" s="48" t="n"/>
      <c r="D41" s="49" t="n"/>
      <c r="E41" s="49" t="n"/>
      <c r="F41" s="50">
        <f>IF(AND(ISNUMBER(D41),D41&gt;0,ISNUMBER(E41)),(E41-D41)/D41,"")</f>
        <v/>
      </c>
      <c r="G41" s="51">
        <f>IF(AND(ISNUMBER(C41),ISNUMBER(D41)),C41*D41,"")</f>
        <v/>
      </c>
      <c r="H41" s="51">
        <f>IF(ISNUMBER(G41),C41*E41-G41,"")</f>
        <v/>
      </c>
      <c r="I41" s="51">
        <f>IF(AND(ISNUMBER(C41),ISNUMBER(E41)),C41*E41,"")</f>
        <v/>
      </c>
      <c r="J41" s="50">
        <f>IF(ISNUMBER(I41),I41/SUM($I$7:$I$56),"")</f>
        <v/>
      </c>
      <c r="K41" s="40" t="n"/>
    </row>
    <row r="42" ht="20" customHeight="1">
      <c r="A42" s="43" t="n"/>
      <c r="B42" s="43" t="n"/>
      <c r="C42" s="53" t="n"/>
      <c r="D42" s="54" t="n"/>
      <c r="E42" s="54" t="n"/>
      <c r="F42" s="55">
        <f>IF(AND(ISNUMBER(D42),D42&gt;0,ISNUMBER(E42)),(E42-D42)/D42,"")</f>
        <v/>
      </c>
      <c r="G42" s="56">
        <f>IF(AND(ISNUMBER(C42),ISNUMBER(D42)),C42*D42,"")</f>
        <v/>
      </c>
      <c r="H42" s="56">
        <f>IF(ISNUMBER(G42),C42*E42-G42,"")</f>
        <v/>
      </c>
      <c r="I42" s="56">
        <f>IF(AND(ISNUMBER(C42),ISNUMBER(E42)),C42*E42,"")</f>
        <v/>
      </c>
      <c r="J42" s="55">
        <f>IF(ISNUMBER(I42),I42/SUM($I$7:$I$56),"")</f>
        <v/>
      </c>
      <c r="K42" s="43" t="n"/>
    </row>
    <row r="43" ht="20" customHeight="1">
      <c r="A43" s="40" t="n"/>
      <c r="B43" s="40" t="n"/>
      <c r="C43" s="48" t="n"/>
      <c r="D43" s="49" t="n"/>
      <c r="E43" s="49" t="n"/>
      <c r="F43" s="50">
        <f>IF(AND(ISNUMBER(D43),D43&gt;0,ISNUMBER(E43)),(E43-D43)/D43,"")</f>
        <v/>
      </c>
      <c r="G43" s="51">
        <f>IF(AND(ISNUMBER(C43),ISNUMBER(D43)),C43*D43,"")</f>
        <v/>
      </c>
      <c r="H43" s="51">
        <f>IF(ISNUMBER(G43),C43*E43-G43,"")</f>
        <v/>
      </c>
      <c r="I43" s="51">
        <f>IF(AND(ISNUMBER(C43),ISNUMBER(E43)),C43*E43,"")</f>
        <v/>
      </c>
      <c r="J43" s="50">
        <f>IF(ISNUMBER(I43),I43/SUM($I$7:$I$56),"")</f>
        <v/>
      </c>
      <c r="K43" s="40" t="n"/>
    </row>
    <row r="44" ht="20" customHeight="1">
      <c r="A44" s="43" t="n"/>
      <c r="B44" s="43" t="n"/>
      <c r="C44" s="53" t="n"/>
      <c r="D44" s="54" t="n"/>
      <c r="E44" s="54" t="n"/>
      <c r="F44" s="55">
        <f>IF(AND(ISNUMBER(D44),D44&gt;0,ISNUMBER(E44)),(E44-D44)/D44,"")</f>
        <v/>
      </c>
      <c r="G44" s="56">
        <f>IF(AND(ISNUMBER(C44),ISNUMBER(D44)),C44*D44,"")</f>
        <v/>
      </c>
      <c r="H44" s="56">
        <f>IF(ISNUMBER(G44),C44*E44-G44,"")</f>
        <v/>
      </c>
      <c r="I44" s="56">
        <f>IF(AND(ISNUMBER(C44),ISNUMBER(E44)),C44*E44,"")</f>
        <v/>
      </c>
      <c r="J44" s="55">
        <f>IF(ISNUMBER(I44),I44/SUM($I$7:$I$56),"")</f>
        <v/>
      </c>
      <c r="K44" s="43" t="n"/>
    </row>
    <row r="45" ht="20" customHeight="1">
      <c r="A45" s="40" t="n"/>
      <c r="B45" s="40" t="n"/>
      <c r="C45" s="48" t="n"/>
      <c r="D45" s="49" t="n"/>
      <c r="E45" s="49" t="n"/>
      <c r="F45" s="50">
        <f>IF(AND(ISNUMBER(D45),D45&gt;0,ISNUMBER(E45)),(E45-D45)/D45,"")</f>
        <v/>
      </c>
      <c r="G45" s="51">
        <f>IF(AND(ISNUMBER(C45),ISNUMBER(D45)),C45*D45,"")</f>
        <v/>
      </c>
      <c r="H45" s="51">
        <f>IF(ISNUMBER(G45),C45*E45-G45,"")</f>
        <v/>
      </c>
      <c r="I45" s="51">
        <f>IF(AND(ISNUMBER(C45),ISNUMBER(E45)),C45*E45,"")</f>
        <v/>
      </c>
      <c r="J45" s="50">
        <f>IF(ISNUMBER(I45),I45/SUM($I$7:$I$56),"")</f>
        <v/>
      </c>
      <c r="K45" s="40" t="n"/>
    </row>
    <row r="46" ht="20" customHeight="1">
      <c r="A46" s="43" t="n"/>
      <c r="B46" s="43" t="n"/>
      <c r="C46" s="53" t="n"/>
      <c r="D46" s="54" t="n"/>
      <c r="E46" s="54" t="n"/>
      <c r="F46" s="55">
        <f>IF(AND(ISNUMBER(D46),D46&gt;0,ISNUMBER(E46)),(E46-D46)/D46,"")</f>
        <v/>
      </c>
      <c r="G46" s="56">
        <f>IF(AND(ISNUMBER(C46),ISNUMBER(D46)),C46*D46,"")</f>
        <v/>
      </c>
      <c r="H46" s="56">
        <f>IF(ISNUMBER(G46),C46*E46-G46,"")</f>
        <v/>
      </c>
      <c r="I46" s="56">
        <f>IF(AND(ISNUMBER(C46),ISNUMBER(E46)),C46*E46,"")</f>
        <v/>
      </c>
      <c r="J46" s="55">
        <f>IF(ISNUMBER(I46),I46/SUM($I$7:$I$56),"")</f>
        <v/>
      </c>
      <c r="K46" s="43" t="n"/>
    </row>
    <row r="47" ht="20" customHeight="1">
      <c r="A47" s="40" t="n"/>
      <c r="B47" s="40" t="n"/>
      <c r="C47" s="48" t="n"/>
      <c r="D47" s="49" t="n"/>
      <c r="E47" s="49" t="n"/>
      <c r="F47" s="50">
        <f>IF(AND(ISNUMBER(D47),D47&gt;0,ISNUMBER(E47)),(E47-D47)/D47,"")</f>
        <v/>
      </c>
      <c r="G47" s="51">
        <f>IF(AND(ISNUMBER(C47),ISNUMBER(D47)),C47*D47,"")</f>
        <v/>
      </c>
      <c r="H47" s="51">
        <f>IF(ISNUMBER(G47),C47*E47-G47,"")</f>
        <v/>
      </c>
      <c r="I47" s="51">
        <f>IF(AND(ISNUMBER(C47),ISNUMBER(E47)),C47*E47,"")</f>
        <v/>
      </c>
      <c r="J47" s="50">
        <f>IF(ISNUMBER(I47),I47/SUM($I$7:$I$56),"")</f>
        <v/>
      </c>
      <c r="K47" s="40" t="n"/>
    </row>
    <row r="48" ht="20" customHeight="1">
      <c r="A48" s="43" t="n"/>
      <c r="B48" s="43" t="n"/>
      <c r="C48" s="53" t="n"/>
      <c r="D48" s="54" t="n"/>
      <c r="E48" s="54" t="n"/>
      <c r="F48" s="55">
        <f>IF(AND(ISNUMBER(D48),D48&gt;0,ISNUMBER(E48)),(E48-D48)/D48,"")</f>
        <v/>
      </c>
      <c r="G48" s="56">
        <f>IF(AND(ISNUMBER(C48),ISNUMBER(D48)),C48*D48,"")</f>
        <v/>
      </c>
      <c r="H48" s="56">
        <f>IF(ISNUMBER(G48),C48*E48-G48,"")</f>
        <v/>
      </c>
      <c r="I48" s="56">
        <f>IF(AND(ISNUMBER(C48),ISNUMBER(E48)),C48*E48,"")</f>
        <v/>
      </c>
      <c r="J48" s="55">
        <f>IF(ISNUMBER(I48),I48/SUM($I$7:$I$56),"")</f>
        <v/>
      </c>
      <c r="K48" s="43" t="n"/>
    </row>
    <row r="49" ht="20" customHeight="1">
      <c r="A49" s="40" t="n"/>
      <c r="B49" s="40" t="n"/>
      <c r="C49" s="48" t="n"/>
      <c r="D49" s="49" t="n"/>
      <c r="E49" s="49" t="n"/>
      <c r="F49" s="50">
        <f>IF(AND(ISNUMBER(D49),D49&gt;0,ISNUMBER(E49)),(E49-D49)/D49,"")</f>
        <v/>
      </c>
      <c r="G49" s="51">
        <f>IF(AND(ISNUMBER(C49),ISNUMBER(D49)),C49*D49,"")</f>
        <v/>
      </c>
      <c r="H49" s="51">
        <f>IF(ISNUMBER(G49),C49*E49-G49,"")</f>
        <v/>
      </c>
      <c r="I49" s="51">
        <f>IF(AND(ISNUMBER(C49),ISNUMBER(E49)),C49*E49,"")</f>
        <v/>
      </c>
      <c r="J49" s="50">
        <f>IF(ISNUMBER(I49),I49/SUM($I$7:$I$56),"")</f>
        <v/>
      </c>
      <c r="K49" s="40" t="n"/>
    </row>
    <row r="50" ht="20" customHeight="1">
      <c r="A50" s="43" t="n"/>
      <c r="B50" s="43" t="n"/>
      <c r="C50" s="53" t="n"/>
      <c r="D50" s="54" t="n"/>
      <c r="E50" s="54" t="n"/>
      <c r="F50" s="55">
        <f>IF(AND(ISNUMBER(D50),D50&gt;0,ISNUMBER(E50)),(E50-D50)/D50,"")</f>
        <v/>
      </c>
      <c r="G50" s="56">
        <f>IF(AND(ISNUMBER(C50),ISNUMBER(D50)),C50*D50,"")</f>
        <v/>
      </c>
      <c r="H50" s="56">
        <f>IF(ISNUMBER(G50),C50*E50-G50,"")</f>
        <v/>
      </c>
      <c r="I50" s="56">
        <f>IF(AND(ISNUMBER(C50),ISNUMBER(E50)),C50*E50,"")</f>
        <v/>
      </c>
      <c r="J50" s="55">
        <f>IF(ISNUMBER(I50),I50/SUM($I$7:$I$56),"")</f>
        <v/>
      </c>
      <c r="K50" s="43" t="n"/>
    </row>
    <row r="51" ht="20" customHeight="1">
      <c r="A51" s="40" t="n"/>
      <c r="B51" s="40" t="n"/>
      <c r="C51" s="48" t="n"/>
      <c r="D51" s="49" t="n"/>
      <c r="E51" s="49" t="n"/>
      <c r="F51" s="50">
        <f>IF(AND(ISNUMBER(D51),D51&gt;0,ISNUMBER(E51)),(E51-D51)/D51,"")</f>
        <v/>
      </c>
      <c r="G51" s="51">
        <f>IF(AND(ISNUMBER(C51),ISNUMBER(D51)),C51*D51,"")</f>
        <v/>
      </c>
      <c r="H51" s="51">
        <f>IF(ISNUMBER(G51),C51*E51-G51,"")</f>
        <v/>
      </c>
      <c r="I51" s="51">
        <f>IF(AND(ISNUMBER(C51),ISNUMBER(E51)),C51*E51,"")</f>
        <v/>
      </c>
      <c r="J51" s="50">
        <f>IF(ISNUMBER(I51),I51/SUM($I$7:$I$56),"")</f>
        <v/>
      </c>
      <c r="K51" s="40" t="n"/>
    </row>
    <row r="52" ht="20" customHeight="1">
      <c r="A52" s="43" t="n"/>
      <c r="B52" s="43" t="n"/>
      <c r="C52" s="53" t="n"/>
      <c r="D52" s="54" t="n"/>
      <c r="E52" s="54" t="n"/>
      <c r="F52" s="55">
        <f>IF(AND(ISNUMBER(D52),D52&gt;0,ISNUMBER(E52)),(E52-D52)/D52,"")</f>
        <v/>
      </c>
      <c r="G52" s="56">
        <f>IF(AND(ISNUMBER(C52),ISNUMBER(D52)),C52*D52,"")</f>
        <v/>
      </c>
      <c r="H52" s="56">
        <f>IF(ISNUMBER(G52),C52*E52-G52,"")</f>
        <v/>
      </c>
      <c r="I52" s="56">
        <f>IF(AND(ISNUMBER(C52),ISNUMBER(E52)),C52*E52,"")</f>
        <v/>
      </c>
      <c r="J52" s="55">
        <f>IF(ISNUMBER(I52),I52/SUM($I$7:$I$56),"")</f>
        <v/>
      </c>
      <c r="K52" s="43" t="n"/>
    </row>
    <row r="53" ht="20" customHeight="1">
      <c r="A53" s="40" t="n"/>
      <c r="B53" s="40" t="n"/>
      <c r="C53" s="48" t="n"/>
      <c r="D53" s="49" t="n"/>
      <c r="E53" s="49" t="n"/>
      <c r="F53" s="50">
        <f>IF(AND(ISNUMBER(D53),D53&gt;0,ISNUMBER(E53)),(E53-D53)/D53,"")</f>
        <v/>
      </c>
      <c r="G53" s="51">
        <f>IF(AND(ISNUMBER(C53),ISNUMBER(D53)),C53*D53,"")</f>
        <v/>
      </c>
      <c r="H53" s="51">
        <f>IF(ISNUMBER(G53),C53*E53-G53,"")</f>
        <v/>
      </c>
      <c r="I53" s="51">
        <f>IF(AND(ISNUMBER(C53),ISNUMBER(E53)),C53*E53,"")</f>
        <v/>
      </c>
      <c r="J53" s="50">
        <f>IF(ISNUMBER(I53),I53/SUM($I$7:$I$56),"")</f>
        <v/>
      </c>
      <c r="K53" s="40" t="n"/>
    </row>
    <row r="54" ht="20" customHeight="1">
      <c r="A54" s="43" t="n"/>
      <c r="B54" s="43" t="n"/>
      <c r="C54" s="53" t="n"/>
      <c r="D54" s="54" t="n"/>
      <c r="E54" s="54" t="n"/>
      <c r="F54" s="55">
        <f>IF(AND(ISNUMBER(D54),D54&gt;0,ISNUMBER(E54)),(E54-D54)/D54,"")</f>
        <v/>
      </c>
      <c r="G54" s="56">
        <f>IF(AND(ISNUMBER(C54),ISNUMBER(D54)),C54*D54,"")</f>
        <v/>
      </c>
      <c r="H54" s="56">
        <f>IF(ISNUMBER(G54),C54*E54-G54,"")</f>
        <v/>
      </c>
      <c r="I54" s="56">
        <f>IF(AND(ISNUMBER(C54),ISNUMBER(E54)),C54*E54,"")</f>
        <v/>
      </c>
      <c r="J54" s="55">
        <f>IF(ISNUMBER(I54),I54/SUM($I$7:$I$56),"")</f>
        <v/>
      </c>
      <c r="K54" s="43" t="n"/>
    </row>
    <row r="55" ht="20" customHeight="1">
      <c r="A55" s="40" t="n"/>
      <c r="B55" s="40" t="n"/>
      <c r="C55" s="48" t="n"/>
      <c r="D55" s="49" t="n"/>
      <c r="E55" s="49" t="n"/>
      <c r="F55" s="50">
        <f>IF(AND(ISNUMBER(D55),D55&gt;0,ISNUMBER(E55)),(E55-D55)/D55,"")</f>
        <v/>
      </c>
      <c r="G55" s="51">
        <f>IF(AND(ISNUMBER(C55),ISNUMBER(D55)),C55*D55,"")</f>
        <v/>
      </c>
      <c r="H55" s="51">
        <f>IF(ISNUMBER(G55),C55*E55-G55,"")</f>
        <v/>
      </c>
      <c r="I55" s="51">
        <f>IF(AND(ISNUMBER(C55),ISNUMBER(E55)),C55*E55,"")</f>
        <v/>
      </c>
      <c r="J55" s="50">
        <f>IF(ISNUMBER(I55),I55/SUM($I$7:$I$56),"")</f>
        <v/>
      </c>
      <c r="K55" s="40" t="n"/>
    </row>
    <row r="56" ht="20" customHeight="1">
      <c r="A56" s="43" t="n"/>
      <c r="B56" s="43" t="n"/>
      <c r="C56" s="53" t="n"/>
      <c r="D56" s="54" t="n"/>
      <c r="E56" s="54" t="n"/>
      <c r="F56" s="55">
        <f>IF(AND(ISNUMBER(D56),D56&gt;0,ISNUMBER(E56)),(E56-D56)/D56,"")</f>
        <v/>
      </c>
      <c r="G56" s="56">
        <f>IF(AND(ISNUMBER(C56),ISNUMBER(D56)),C56*D56,"")</f>
        <v/>
      </c>
      <c r="H56" s="56">
        <f>IF(ISNUMBER(G56),C56*E56-G56,"")</f>
        <v/>
      </c>
      <c r="I56" s="56">
        <f>IF(AND(ISNUMBER(C56),ISNUMBER(E56)),C56*E56,"")</f>
        <v/>
      </c>
      <c r="J56" s="55">
        <f>IF(ISNUMBER(I56),I56/SUM($I$7:$I$56),"")</f>
        <v/>
      </c>
      <c r="K56" s="43" t="n"/>
    </row>
    <row r="57" ht="20" customHeight="1">
      <c r="A57" s="57" t="inlineStr">
        <is>
          <t>TOTAL CARTEIRA</t>
        </is>
      </c>
      <c r="B57" s="58" t="n"/>
      <c r="C57" s="58" t="n"/>
      <c r="D57" s="58" t="n"/>
      <c r="E57" s="58" t="n"/>
      <c r="F57" s="59">
        <f>IF(G57&gt;0,H57/G57,0)</f>
        <v/>
      </c>
      <c r="G57" s="60">
        <f>SUM(G7:G56)</f>
        <v/>
      </c>
      <c r="H57" s="60">
        <f>SUM(H7:H56)</f>
        <v/>
      </c>
      <c r="I57" s="60">
        <f>SUM(I7:I56)</f>
        <v/>
      </c>
      <c r="J57" s="58" t="n"/>
      <c r="K57" s="58" t="n"/>
    </row>
  </sheetData>
  <mergeCells count="3">
    <mergeCell ref="A5:K5"/>
    <mergeCell ref="D3:K4"/>
    <mergeCell ref="D1:K2"/>
  </mergeCells>
  <conditionalFormatting sqref="H7:H56">
    <cfRule type="cellIs" priority="1" operator="greaterThan" dxfId="0">
      <formula>0</formula>
    </cfRule>
    <cfRule type="cellIs" priority="2" operator="lessThan" dxfId="1">
      <formula>0</formula>
    </cfRule>
  </conditionalFormatting>
  <dataValidations count="1">
    <dataValidation sqref="B7:B56" showDropDown="0" showInputMessage="1" showErrorMessage="1" allowBlank="0" errorTitle="Inválido" error="Use a lista suspensa." promptTitle="Tipo de Ativo" prompt="" type="list">
      <formula1>"Ação BR,Ação EUA,FII,ETF,Renda Fixa,Criptomoeda,Previdência,Outro"</formula1>
    </dataValidation>
  </dataValidations>
  <pageMargins left="0.5" right="0.5" top="0.7" bottom="0.7" header="0.5" footer="0.5"/>
  <pageSetup orientation="landscape" paperSize="9"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10B981"/>
    <outlinePr summaryBelow="1" summaryRight="1"/>
    <pageSetUpPr fitToPage="1"/>
  </sheetPr>
  <dimension ref="A1:D15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4" customWidth="1" min="3" max="3"/>
    <col width="12" customWidth="1" min="4" max="4"/>
  </cols>
  <sheetData>
    <row r="1" ht="28" customHeight="1">
      <c r="A1" s="1" t="n"/>
      <c r="B1" s="1" t="n"/>
      <c r="C1" s="1" t="n"/>
      <c r="D1" s="2" t="inlineStr">
        <is>
          <t xml:space="preserve">  ALOCAÇÃO POR TIPO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Diversificação da carteira por classe de ativo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46" t="inlineStr">
        <is>
          <t>Tipo de Ativo</t>
        </is>
      </c>
      <c r="B6" s="46" t="inlineStr">
        <is>
          <t>Valor (R$)</t>
        </is>
      </c>
      <c r="C6" s="46" t="inlineStr">
        <is>
          <t>% Atual</t>
        </is>
      </c>
      <c r="D6" s="46" t="inlineStr">
        <is>
          <t>Meta (%)</t>
        </is>
      </c>
    </row>
    <row r="7" ht="20" customHeight="1">
      <c r="A7" s="40" t="inlineStr">
        <is>
          <t>Ação BR</t>
        </is>
      </c>
      <c r="B7" s="61">
        <f>SUMIF(Ativos!B:B,A7,Ativos!I:I)</f>
        <v/>
      </c>
      <c r="C7" s="50">
        <f>IF(SUM($B$7:$B$14)&gt;0,B7/SUM($B$7:$B$14),0)</f>
        <v/>
      </c>
      <c r="D7" s="62" t="n">
        <v>0.125</v>
      </c>
    </row>
    <row r="8" ht="20" customHeight="1">
      <c r="A8" s="43" t="inlineStr">
        <is>
          <t>Ação EUA</t>
        </is>
      </c>
      <c r="B8" s="63">
        <f>SUMIF(Ativos!B:B,A8,Ativos!I:I)</f>
        <v/>
      </c>
      <c r="C8" s="55">
        <f>IF(SUM($B$7:$B$14)&gt;0,B8/SUM($B$7:$B$14),0)</f>
        <v/>
      </c>
      <c r="D8" s="64" t="n">
        <v>0.125</v>
      </c>
    </row>
    <row r="9" ht="20" customHeight="1">
      <c r="A9" s="40" t="inlineStr">
        <is>
          <t>FII</t>
        </is>
      </c>
      <c r="B9" s="61">
        <f>SUMIF(Ativos!B:B,A9,Ativos!I:I)</f>
        <v/>
      </c>
      <c r="C9" s="50">
        <f>IF(SUM($B$7:$B$14)&gt;0,B9/SUM($B$7:$B$14),0)</f>
        <v/>
      </c>
      <c r="D9" s="62" t="n">
        <v>0.125</v>
      </c>
    </row>
    <row r="10" ht="20" customHeight="1">
      <c r="A10" s="43" t="inlineStr">
        <is>
          <t>ETF</t>
        </is>
      </c>
      <c r="B10" s="63">
        <f>SUMIF(Ativos!B:B,A10,Ativos!I:I)</f>
        <v/>
      </c>
      <c r="C10" s="55">
        <f>IF(SUM($B$7:$B$14)&gt;0,B10/SUM($B$7:$B$14),0)</f>
        <v/>
      </c>
      <c r="D10" s="64" t="n">
        <v>0.125</v>
      </c>
    </row>
    <row r="11" ht="20" customHeight="1">
      <c r="A11" s="40" t="inlineStr">
        <is>
          <t>Renda Fixa</t>
        </is>
      </c>
      <c r="B11" s="61">
        <f>SUMIF(Ativos!B:B,A11,Ativos!I:I)</f>
        <v/>
      </c>
      <c r="C11" s="50">
        <f>IF(SUM($B$7:$B$14)&gt;0,B11/SUM($B$7:$B$14),0)</f>
        <v/>
      </c>
      <c r="D11" s="62" t="n">
        <v>0.125</v>
      </c>
    </row>
    <row r="12" ht="20" customHeight="1">
      <c r="A12" s="43" t="inlineStr">
        <is>
          <t>Criptomoeda</t>
        </is>
      </c>
      <c r="B12" s="63">
        <f>SUMIF(Ativos!B:B,A12,Ativos!I:I)</f>
        <v/>
      </c>
      <c r="C12" s="55">
        <f>IF(SUM($B$7:$B$14)&gt;0,B12/SUM($B$7:$B$14),0)</f>
        <v/>
      </c>
      <c r="D12" s="64" t="n">
        <v>0.125</v>
      </c>
    </row>
    <row r="13" ht="20" customHeight="1">
      <c r="A13" s="40" t="inlineStr">
        <is>
          <t>Previdência</t>
        </is>
      </c>
      <c r="B13" s="61">
        <f>SUMIF(Ativos!B:B,A13,Ativos!I:I)</f>
        <v/>
      </c>
      <c r="C13" s="50">
        <f>IF(SUM($B$7:$B$14)&gt;0,B13/SUM($B$7:$B$14),0)</f>
        <v/>
      </c>
      <c r="D13" s="62" t="n">
        <v>0.125</v>
      </c>
    </row>
    <row r="14" ht="20" customHeight="1">
      <c r="A14" s="43" t="inlineStr">
        <is>
          <t>Outro</t>
        </is>
      </c>
      <c r="B14" s="63">
        <f>SUMIF(Ativos!B:B,A14,Ativos!I:I)</f>
        <v/>
      </c>
      <c r="C14" s="55">
        <f>IF(SUM($B$7:$B$14)&gt;0,B14/SUM($B$7:$B$14),0)</f>
        <v/>
      </c>
      <c r="D14" s="64" t="n">
        <v>0.125</v>
      </c>
    </row>
    <row r="15" ht="20" customHeight="1">
      <c r="A15" s="57" t="inlineStr">
        <is>
          <t>TOTAL</t>
        </is>
      </c>
      <c r="B15" s="60">
        <f>SUM(B7:B14)</f>
        <v/>
      </c>
      <c r="C15" s="65">
        <f>SUM(C7:C14)</f>
        <v/>
      </c>
      <c r="D15" s="65">
        <f>SUM(D7:D14)</f>
        <v/>
      </c>
    </row>
  </sheetData>
  <mergeCells count="3">
    <mergeCell ref="A5:D5"/>
    <mergeCell ref="D3:D4"/>
    <mergeCell ref="D1:D2"/>
  </mergeCells>
  <pageMargins left="0.5" right="0.5" top="0.7" bottom="0.7" header="0.5" footer="0.5"/>
  <pageSetup orientation="landscape" paperSize="9" fitToHeight="0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10B981"/>
    <outlinePr summaryBelow="1" summaryRight="1"/>
    <pageSetUpPr fitToPage="1"/>
  </sheetPr>
  <dimension ref="A1:F57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0" customWidth="1" min="2" max="2"/>
    <col width="18" customWidth="1" min="3" max="3"/>
    <col width="14" customWidth="1" min="4" max="4"/>
    <col width="8" customWidth="1" min="5" max="5"/>
    <col width="18" customWidth="1" min="6" max="6"/>
  </cols>
  <sheetData>
    <row r="1" ht="28" customHeight="1">
      <c r="A1" s="1" t="n"/>
      <c r="B1" s="1" t="n"/>
      <c r="C1" s="1" t="n"/>
      <c r="D1" s="2" t="inlineStr">
        <is>
          <t xml:space="preserve">  HISTÓRICO DE DIVIDENDOS / PROVENTOS</t>
        </is>
      </c>
    </row>
    <row r="2" ht="18" customHeight="1">
      <c r="A2" s="1" t="n"/>
      <c r="B2" s="1" t="n"/>
      <c r="C2" s="1" t="n"/>
    </row>
    <row r="3" ht="20" customHeight="1">
      <c r="A3" s="1" t="n"/>
      <c r="B3" s="1" t="n"/>
      <c r="C3" s="1" t="n"/>
      <c r="D3" s="3" t="inlineStr">
        <is>
          <t>JCP, dividendos, rendimentos FII e amortizações</t>
        </is>
      </c>
    </row>
    <row r="4" ht="20" customHeight="1">
      <c r="A4" s="1" t="n"/>
      <c r="B4" s="1" t="n"/>
      <c r="C4" s="1" t="n"/>
    </row>
    <row r="5" ht="20" customHeight="1">
      <c r="A5" s="4" t="n"/>
    </row>
    <row r="6" ht="26" customHeight="1">
      <c r="A6" s="46" t="inlineStr">
        <is>
          <t>Data</t>
        </is>
      </c>
      <c r="B6" s="46" t="inlineStr">
        <is>
          <t>Ativo</t>
        </is>
      </c>
      <c r="C6" s="46" t="inlineStr">
        <is>
          <t>Tipo</t>
        </is>
      </c>
      <c r="D6" s="46" t="inlineStr">
        <is>
          <t>R$/Cota</t>
        </is>
      </c>
      <c r="E6" s="46" t="inlineStr">
        <is>
          <t>Qtd</t>
        </is>
      </c>
      <c r="F6" s="46" t="inlineStr">
        <is>
          <t>Total Recebido (R$)</t>
        </is>
      </c>
    </row>
    <row r="7" ht="20" customHeight="1">
      <c r="A7" s="66" t="inlineStr">
        <is>
          <t>2025-01-15</t>
        </is>
      </c>
      <c r="B7" s="40" t="inlineStr">
        <is>
          <t>KNRI11</t>
        </is>
      </c>
      <c r="C7" s="40" t="inlineStr">
        <is>
          <t>Rendimento FII</t>
        </is>
      </c>
      <c r="D7" s="49" t="n">
        <v>1.1</v>
      </c>
      <c r="E7" s="48" t="n">
        <v>50</v>
      </c>
      <c r="F7" s="51">
        <f>D7*E7</f>
        <v/>
      </c>
    </row>
    <row r="8" ht="20" customHeight="1">
      <c r="A8" s="67" t="inlineStr">
        <is>
          <t>2025-01-20</t>
        </is>
      </c>
      <c r="B8" s="43" t="inlineStr">
        <is>
          <t>PETR4</t>
        </is>
      </c>
      <c r="C8" s="43" t="inlineStr">
        <is>
          <t>Dividendo</t>
        </is>
      </c>
      <c r="D8" s="54" t="n">
        <v>0.45</v>
      </c>
      <c r="E8" s="53" t="n">
        <v>100</v>
      </c>
      <c r="F8" s="56">
        <f>D8*E8</f>
        <v/>
      </c>
    </row>
    <row r="9" ht="20" customHeight="1">
      <c r="A9" s="66" t="inlineStr">
        <is>
          <t>2025-02-12</t>
        </is>
      </c>
      <c r="B9" s="40" t="inlineStr">
        <is>
          <t>KNRI11</t>
        </is>
      </c>
      <c r="C9" s="40" t="inlineStr">
        <is>
          <t>Rendimento FII</t>
        </is>
      </c>
      <c r="D9" s="49" t="n">
        <v>1.08</v>
      </c>
      <c r="E9" s="48" t="n">
        <v>50</v>
      </c>
      <c r="F9" s="51">
        <f>D9*E9</f>
        <v/>
      </c>
    </row>
    <row r="10" ht="20" customHeight="1">
      <c r="A10" s="67" t="inlineStr">
        <is>
          <t>2025-03-10</t>
        </is>
      </c>
      <c r="B10" s="43" t="inlineStr">
        <is>
          <t>XPLG11</t>
        </is>
      </c>
      <c r="C10" s="43" t="inlineStr">
        <is>
          <t>Rendimento FII</t>
        </is>
      </c>
      <c r="D10" s="54" t="n">
        <v>0.92</v>
      </c>
      <c r="E10" s="53" t="n">
        <v>30</v>
      </c>
      <c r="F10" s="56">
        <f>D10*E10</f>
        <v/>
      </c>
    </row>
    <row r="11" ht="20" customHeight="1">
      <c r="A11" s="66" t="inlineStr">
        <is>
          <t>2025-04-15</t>
        </is>
      </c>
      <c r="B11" s="40" t="inlineStr">
        <is>
          <t>VALE3</t>
        </is>
      </c>
      <c r="C11" s="40" t="inlineStr">
        <is>
          <t>JCP</t>
        </is>
      </c>
      <c r="D11" s="49" t="n">
        <v>1.2</v>
      </c>
      <c r="E11" s="48" t="n">
        <v>60</v>
      </c>
      <c r="F11" s="51">
        <f>D11*E11</f>
        <v/>
      </c>
    </row>
    <row r="12" ht="20" customHeight="1">
      <c r="A12" s="67" t="inlineStr">
        <is>
          <t>2025-05-20</t>
        </is>
      </c>
      <c r="B12" s="43" t="inlineStr">
        <is>
          <t>KNRI11</t>
        </is>
      </c>
      <c r="C12" s="43" t="inlineStr">
        <is>
          <t>Rendimento FII</t>
        </is>
      </c>
      <c r="D12" s="54" t="n">
        <v>1.15</v>
      </c>
      <c r="E12" s="53" t="n">
        <v>50</v>
      </c>
      <c r="F12" s="56">
        <f>D12*E12</f>
        <v/>
      </c>
    </row>
    <row r="13" ht="20" customHeight="1">
      <c r="A13" s="40" t="n"/>
      <c r="B13" s="40" t="n"/>
      <c r="C13" s="40" t="n"/>
      <c r="D13" s="49" t="n"/>
      <c r="E13" s="48" t="n"/>
      <c r="F13" s="51">
        <f>IF(AND(ISNUMBER(D13),ISNUMBER(E13)),D13*E13,"")</f>
        <v/>
      </c>
    </row>
    <row r="14" ht="20" customHeight="1">
      <c r="A14" s="43" t="n"/>
      <c r="B14" s="43" t="n"/>
      <c r="C14" s="43" t="n"/>
      <c r="D14" s="54" t="n"/>
      <c r="E14" s="53" t="n"/>
      <c r="F14" s="56">
        <f>IF(AND(ISNUMBER(D14),ISNUMBER(E14)),D14*E14,"")</f>
        <v/>
      </c>
    </row>
    <row r="15" ht="20" customHeight="1">
      <c r="A15" s="40" t="n"/>
      <c r="B15" s="40" t="n"/>
      <c r="C15" s="40" t="n"/>
      <c r="D15" s="49" t="n"/>
      <c r="E15" s="48" t="n"/>
      <c r="F15" s="51">
        <f>IF(AND(ISNUMBER(D15),ISNUMBER(E15)),D15*E15,"")</f>
        <v/>
      </c>
    </row>
    <row r="16" ht="20" customHeight="1">
      <c r="A16" s="43" t="n"/>
      <c r="B16" s="43" t="n"/>
      <c r="C16" s="43" t="n"/>
      <c r="D16" s="54" t="n"/>
      <c r="E16" s="53" t="n"/>
      <c r="F16" s="56">
        <f>IF(AND(ISNUMBER(D16),ISNUMBER(E16)),D16*E16,"")</f>
        <v/>
      </c>
    </row>
    <row r="17" ht="20" customHeight="1">
      <c r="A17" s="40" t="n"/>
      <c r="B17" s="40" t="n"/>
      <c r="C17" s="40" t="n"/>
      <c r="D17" s="49" t="n"/>
      <c r="E17" s="48" t="n"/>
      <c r="F17" s="51">
        <f>IF(AND(ISNUMBER(D17),ISNUMBER(E17)),D17*E17,"")</f>
        <v/>
      </c>
    </row>
    <row r="18" ht="20" customHeight="1">
      <c r="A18" s="43" t="n"/>
      <c r="B18" s="43" t="n"/>
      <c r="C18" s="43" t="n"/>
      <c r="D18" s="54" t="n"/>
      <c r="E18" s="53" t="n"/>
      <c r="F18" s="56">
        <f>IF(AND(ISNUMBER(D18),ISNUMBER(E18)),D18*E18,"")</f>
        <v/>
      </c>
    </row>
    <row r="19" ht="20" customHeight="1">
      <c r="A19" s="40" t="n"/>
      <c r="B19" s="40" t="n"/>
      <c r="C19" s="40" t="n"/>
      <c r="D19" s="49" t="n"/>
      <c r="E19" s="48" t="n"/>
      <c r="F19" s="51">
        <f>IF(AND(ISNUMBER(D19),ISNUMBER(E19)),D19*E19,"")</f>
        <v/>
      </c>
    </row>
    <row r="20" ht="20" customHeight="1">
      <c r="A20" s="43" t="n"/>
      <c r="B20" s="43" t="n"/>
      <c r="C20" s="43" t="n"/>
      <c r="D20" s="54" t="n"/>
      <c r="E20" s="53" t="n"/>
      <c r="F20" s="56">
        <f>IF(AND(ISNUMBER(D20),ISNUMBER(E20)),D20*E20,"")</f>
        <v/>
      </c>
    </row>
    <row r="21" ht="20" customHeight="1">
      <c r="A21" s="40" t="n"/>
      <c r="B21" s="40" t="n"/>
      <c r="C21" s="40" t="n"/>
      <c r="D21" s="49" t="n"/>
      <c r="E21" s="48" t="n"/>
      <c r="F21" s="51">
        <f>IF(AND(ISNUMBER(D21),ISNUMBER(E21)),D21*E21,"")</f>
        <v/>
      </c>
    </row>
    <row r="22" ht="20" customHeight="1">
      <c r="A22" s="43" t="n"/>
      <c r="B22" s="43" t="n"/>
      <c r="C22" s="43" t="n"/>
      <c r="D22" s="54" t="n"/>
      <c r="E22" s="53" t="n"/>
      <c r="F22" s="56">
        <f>IF(AND(ISNUMBER(D22),ISNUMBER(E22)),D22*E22,"")</f>
        <v/>
      </c>
    </row>
    <row r="23" ht="20" customHeight="1">
      <c r="A23" s="40" t="n"/>
      <c r="B23" s="40" t="n"/>
      <c r="C23" s="40" t="n"/>
      <c r="D23" s="49" t="n"/>
      <c r="E23" s="48" t="n"/>
      <c r="F23" s="51">
        <f>IF(AND(ISNUMBER(D23),ISNUMBER(E23)),D23*E23,"")</f>
        <v/>
      </c>
    </row>
    <row r="24" ht="20" customHeight="1">
      <c r="A24" s="43" t="n"/>
      <c r="B24" s="43" t="n"/>
      <c r="C24" s="43" t="n"/>
      <c r="D24" s="54" t="n"/>
      <c r="E24" s="53" t="n"/>
      <c r="F24" s="56">
        <f>IF(AND(ISNUMBER(D24),ISNUMBER(E24)),D24*E24,"")</f>
        <v/>
      </c>
    </row>
    <row r="25" ht="20" customHeight="1">
      <c r="A25" s="40" t="n"/>
      <c r="B25" s="40" t="n"/>
      <c r="C25" s="40" t="n"/>
      <c r="D25" s="49" t="n"/>
      <c r="E25" s="48" t="n"/>
      <c r="F25" s="51">
        <f>IF(AND(ISNUMBER(D25),ISNUMBER(E25)),D25*E25,"")</f>
        <v/>
      </c>
    </row>
    <row r="26" ht="20" customHeight="1">
      <c r="A26" s="43" t="n"/>
      <c r="B26" s="43" t="n"/>
      <c r="C26" s="43" t="n"/>
      <c r="D26" s="54" t="n"/>
      <c r="E26" s="53" t="n"/>
      <c r="F26" s="56">
        <f>IF(AND(ISNUMBER(D26),ISNUMBER(E26)),D26*E26,"")</f>
        <v/>
      </c>
    </row>
    <row r="27" ht="20" customHeight="1">
      <c r="A27" s="40" t="n"/>
      <c r="B27" s="40" t="n"/>
      <c r="C27" s="40" t="n"/>
      <c r="D27" s="49" t="n"/>
      <c r="E27" s="48" t="n"/>
      <c r="F27" s="51">
        <f>IF(AND(ISNUMBER(D27),ISNUMBER(E27)),D27*E27,"")</f>
        <v/>
      </c>
    </row>
    <row r="28" ht="20" customHeight="1">
      <c r="A28" s="43" t="n"/>
      <c r="B28" s="43" t="n"/>
      <c r="C28" s="43" t="n"/>
      <c r="D28" s="54" t="n"/>
      <c r="E28" s="53" t="n"/>
      <c r="F28" s="56">
        <f>IF(AND(ISNUMBER(D28),ISNUMBER(E28)),D28*E28,"")</f>
        <v/>
      </c>
    </row>
    <row r="29" ht="20" customHeight="1">
      <c r="A29" s="40" t="n"/>
      <c r="B29" s="40" t="n"/>
      <c r="C29" s="40" t="n"/>
      <c r="D29" s="49" t="n"/>
      <c r="E29" s="48" t="n"/>
      <c r="F29" s="51">
        <f>IF(AND(ISNUMBER(D29),ISNUMBER(E29)),D29*E29,"")</f>
        <v/>
      </c>
    </row>
    <row r="30" ht="20" customHeight="1">
      <c r="A30" s="43" t="n"/>
      <c r="B30" s="43" t="n"/>
      <c r="C30" s="43" t="n"/>
      <c r="D30" s="54" t="n"/>
      <c r="E30" s="53" t="n"/>
      <c r="F30" s="56">
        <f>IF(AND(ISNUMBER(D30),ISNUMBER(E30)),D30*E30,"")</f>
        <v/>
      </c>
    </row>
    <row r="31" ht="20" customHeight="1">
      <c r="A31" s="40" t="n"/>
      <c r="B31" s="40" t="n"/>
      <c r="C31" s="40" t="n"/>
      <c r="D31" s="49" t="n"/>
      <c r="E31" s="48" t="n"/>
      <c r="F31" s="51">
        <f>IF(AND(ISNUMBER(D31),ISNUMBER(E31)),D31*E31,"")</f>
        <v/>
      </c>
    </row>
    <row r="32" ht="20" customHeight="1">
      <c r="A32" s="43" t="n"/>
      <c r="B32" s="43" t="n"/>
      <c r="C32" s="43" t="n"/>
      <c r="D32" s="54" t="n"/>
      <c r="E32" s="53" t="n"/>
      <c r="F32" s="56">
        <f>IF(AND(ISNUMBER(D32),ISNUMBER(E32)),D32*E32,"")</f>
        <v/>
      </c>
    </row>
    <row r="33" ht="20" customHeight="1">
      <c r="A33" s="40" t="n"/>
      <c r="B33" s="40" t="n"/>
      <c r="C33" s="40" t="n"/>
      <c r="D33" s="49" t="n"/>
      <c r="E33" s="48" t="n"/>
      <c r="F33" s="51">
        <f>IF(AND(ISNUMBER(D33),ISNUMBER(E33)),D33*E33,"")</f>
        <v/>
      </c>
    </row>
    <row r="34" ht="20" customHeight="1">
      <c r="A34" s="43" t="n"/>
      <c r="B34" s="43" t="n"/>
      <c r="C34" s="43" t="n"/>
      <c r="D34" s="54" t="n"/>
      <c r="E34" s="53" t="n"/>
      <c r="F34" s="56">
        <f>IF(AND(ISNUMBER(D34),ISNUMBER(E34)),D34*E34,"")</f>
        <v/>
      </c>
    </row>
    <row r="35" ht="20" customHeight="1">
      <c r="A35" s="40" t="n"/>
      <c r="B35" s="40" t="n"/>
      <c r="C35" s="40" t="n"/>
      <c r="D35" s="49" t="n"/>
      <c r="E35" s="48" t="n"/>
      <c r="F35" s="51">
        <f>IF(AND(ISNUMBER(D35),ISNUMBER(E35)),D35*E35,"")</f>
        <v/>
      </c>
    </row>
    <row r="36" ht="20" customHeight="1">
      <c r="A36" s="43" t="n"/>
      <c r="B36" s="43" t="n"/>
      <c r="C36" s="43" t="n"/>
      <c r="D36" s="54" t="n"/>
      <c r="E36" s="53" t="n"/>
      <c r="F36" s="56">
        <f>IF(AND(ISNUMBER(D36),ISNUMBER(E36)),D36*E36,"")</f>
        <v/>
      </c>
    </row>
    <row r="37" ht="20" customHeight="1">
      <c r="A37" s="40" t="n"/>
      <c r="B37" s="40" t="n"/>
      <c r="C37" s="40" t="n"/>
      <c r="D37" s="49" t="n"/>
      <c r="E37" s="48" t="n"/>
      <c r="F37" s="51">
        <f>IF(AND(ISNUMBER(D37),ISNUMBER(E37)),D37*E37,"")</f>
        <v/>
      </c>
    </row>
    <row r="38" ht="20" customHeight="1">
      <c r="A38" s="43" t="n"/>
      <c r="B38" s="43" t="n"/>
      <c r="C38" s="43" t="n"/>
      <c r="D38" s="54" t="n"/>
      <c r="E38" s="53" t="n"/>
      <c r="F38" s="56">
        <f>IF(AND(ISNUMBER(D38),ISNUMBER(E38)),D38*E38,"")</f>
        <v/>
      </c>
    </row>
    <row r="39" ht="20" customHeight="1">
      <c r="A39" s="40" t="n"/>
      <c r="B39" s="40" t="n"/>
      <c r="C39" s="40" t="n"/>
      <c r="D39" s="49" t="n"/>
      <c r="E39" s="48" t="n"/>
      <c r="F39" s="51">
        <f>IF(AND(ISNUMBER(D39),ISNUMBER(E39)),D39*E39,"")</f>
        <v/>
      </c>
    </row>
    <row r="40" ht="20" customHeight="1">
      <c r="A40" s="43" t="n"/>
      <c r="B40" s="43" t="n"/>
      <c r="C40" s="43" t="n"/>
      <c r="D40" s="54" t="n"/>
      <c r="E40" s="53" t="n"/>
      <c r="F40" s="56">
        <f>IF(AND(ISNUMBER(D40),ISNUMBER(E40)),D40*E40,"")</f>
        <v/>
      </c>
    </row>
    <row r="41" ht="20" customHeight="1">
      <c r="A41" s="40" t="n"/>
      <c r="B41" s="40" t="n"/>
      <c r="C41" s="40" t="n"/>
      <c r="D41" s="49" t="n"/>
      <c r="E41" s="48" t="n"/>
      <c r="F41" s="51">
        <f>IF(AND(ISNUMBER(D41),ISNUMBER(E41)),D41*E41,"")</f>
        <v/>
      </c>
    </row>
    <row r="42" ht="20" customHeight="1">
      <c r="A42" s="43" t="n"/>
      <c r="B42" s="43" t="n"/>
      <c r="C42" s="43" t="n"/>
      <c r="D42" s="54" t="n"/>
      <c r="E42" s="53" t="n"/>
      <c r="F42" s="56">
        <f>IF(AND(ISNUMBER(D42),ISNUMBER(E42)),D42*E42,"")</f>
        <v/>
      </c>
    </row>
    <row r="43" ht="20" customHeight="1">
      <c r="A43" s="40" t="n"/>
      <c r="B43" s="40" t="n"/>
      <c r="C43" s="40" t="n"/>
      <c r="D43" s="49" t="n"/>
      <c r="E43" s="48" t="n"/>
      <c r="F43" s="51">
        <f>IF(AND(ISNUMBER(D43),ISNUMBER(E43)),D43*E43,"")</f>
        <v/>
      </c>
    </row>
    <row r="44" ht="20" customHeight="1">
      <c r="A44" s="43" t="n"/>
      <c r="B44" s="43" t="n"/>
      <c r="C44" s="43" t="n"/>
      <c r="D44" s="54" t="n"/>
      <c r="E44" s="53" t="n"/>
      <c r="F44" s="56">
        <f>IF(AND(ISNUMBER(D44),ISNUMBER(E44)),D44*E44,"")</f>
        <v/>
      </c>
    </row>
    <row r="45" ht="20" customHeight="1">
      <c r="A45" s="40" t="n"/>
      <c r="B45" s="40" t="n"/>
      <c r="C45" s="40" t="n"/>
      <c r="D45" s="49" t="n"/>
      <c r="E45" s="48" t="n"/>
      <c r="F45" s="51">
        <f>IF(AND(ISNUMBER(D45),ISNUMBER(E45)),D45*E45,"")</f>
        <v/>
      </c>
    </row>
    <row r="46" ht="20" customHeight="1">
      <c r="A46" s="43" t="n"/>
      <c r="B46" s="43" t="n"/>
      <c r="C46" s="43" t="n"/>
      <c r="D46" s="54" t="n"/>
      <c r="E46" s="53" t="n"/>
      <c r="F46" s="56">
        <f>IF(AND(ISNUMBER(D46),ISNUMBER(E46)),D46*E46,"")</f>
        <v/>
      </c>
    </row>
    <row r="47" ht="20" customHeight="1">
      <c r="A47" s="40" t="n"/>
      <c r="B47" s="40" t="n"/>
      <c r="C47" s="40" t="n"/>
      <c r="D47" s="49" t="n"/>
      <c r="E47" s="48" t="n"/>
      <c r="F47" s="51">
        <f>IF(AND(ISNUMBER(D47),ISNUMBER(E47)),D47*E47,"")</f>
        <v/>
      </c>
    </row>
    <row r="48" ht="20" customHeight="1">
      <c r="A48" s="43" t="n"/>
      <c r="B48" s="43" t="n"/>
      <c r="C48" s="43" t="n"/>
      <c r="D48" s="54" t="n"/>
      <c r="E48" s="53" t="n"/>
      <c r="F48" s="56">
        <f>IF(AND(ISNUMBER(D48),ISNUMBER(E48)),D48*E48,"")</f>
        <v/>
      </c>
    </row>
    <row r="49" ht="20" customHeight="1">
      <c r="A49" s="40" t="n"/>
      <c r="B49" s="40" t="n"/>
      <c r="C49" s="40" t="n"/>
      <c r="D49" s="49" t="n"/>
      <c r="E49" s="48" t="n"/>
      <c r="F49" s="51">
        <f>IF(AND(ISNUMBER(D49),ISNUMBER(E49)),D49*E49,"")</f>
        <v/>
      </c>
    </row>
    <row r="50" ht="20" customHeight="1">
      <c r="A50" s="43" t="n"/>
      <c r="B50" s="43" t="n"/>
      <c r="C50" s="43" t="n"/>
      <c r="D50" s="54" t="n"/>
      <c r="E50" s="53" t="n"/>
      <c r="F50" s="56">
        <f>IF(AND(ISNUMBER(D50),ISNUMBER(E50)),D50*E50,"")</f>
        <v/>
      </c>
    </row>
    <row r="51" ht="20" customHeight="1">
      <c r="A51" s="40" t="n"/>
      <c r="B51" s="40" t="n"/>
      <c r="C51" s="40" t="n"/>
      <c r="D51" s="49" t="n"/>
      <c r="E51" s="48" t="n"/>
      <c r="F51" s="51">
        <f>IF(AND(ISNUMBER(D51),ISNUMBER(E51)),D51*E51,"")</f>
        <v/>
      </c>
    </row>
    <row r="52" ht="20" customHeight="1">
      <c r="A52" s="43" t="n"/>
      <c r="B52" s="43" t="n"/>
      <c r="C52" s="43" t="n"/>
      <c r="D52" s="54" t="n"/>
      <c r="E52" s="53" t="n"/>
      <c r="F52" s="56">
        <f>IF(AND(ISNUMBER(D52),ISNUMBER(E52)),D52*E52,"")</f>
        <v/>
      </c>
    </row>
    <row r="53" ht="20" customHeight="1">
      <c r="A53" s="40" t="n"/>
      <c r="B53" s="40" t="n"/>
      <c r="C53" s="40" t="n"/>
      <c r="D53" s="49" t="n"/>
      <c r="E53" s="48" t="n"/>
      <c r="F53" s="51">
        <f>IF(AND(ISNUMBER(D53),ISNUMBER(E53)),D53*E53,"")</f>
        <v/>
      </c>
    </row>
    <row r="54" ht="20" customHeight="1">
      <c r="A54" s="43" t="n"/>
      <c r="B54" s="43" t="n"/>
      <c r="C54" s="43" t="n"/>
      <c r="D54" s="54" t="n"/>
      <c r="E54" s="53" t="n"/>
      <c r="F54" s="56">
        <f>IF(AND(ISNUMBER(D54),ISNUMBER(E54)),D54*E54,"")</f>
        <v/>
      </c>
    </row>
    <row r="55" ht="20" customHeight="1">
      <c r="A55" s="40" t="n"/>
      <c r="B55" s="40" t="n"/>
      <c r="C55" s="40" t="n"/>
      <c r="D55" s="49" t="n"/>
      <c r="E55" s="48" t="n"/>
      <c r="F55" s="51">
        <f>IF(AND(ISNUMBER(D55),ISNUMBER(E55)),D55*E55,"")</f>
        <v/>
      </c>
    </row>
    <row r="56" ht="20" customHeight="1">
      <c r="A56" s="43" t="n"/>
      <c r="B56" s="43" t="n"/>
      <c r="C56" s="43" t="n"/>
      <c r="D56" s="54" t="n"/>
      <c r="E56" s="53" t="n"/>
      <c r="F56" s="56">
        <f>IF(AND(ISNUMBER(D56),ISNUMBER(E56)),D56*E56,"")</f>
        <v/>
      </c>
    </row>
    <row r="57" ht="20" customHeight="1">
      <c r="A57" s="57" t="inlineStr">
        <is>
          <t>TOTAL PROVENTOS</t>
        </is>
      </c>
      <c r="B57" s="58" t="n"/>
      <c r="C57" s="58" t="n"/>
      <c r="D57" s="58" t="n"/>
      <c r="E57" s="58" t="n"/>
      <c r="F57" s="60">
        <f>SUM(F7:F56)</f>
        <v/>
      </c>
    </row>
  </sheetData>
  <mergeCells count="3">
    <mergeCell ref="D3:F4"/>
    <mergeCell ref="A5:F5"/>
    <mergeCell ref="D1:F2"/>
  </mergeCells>
  <pageMargins left="0.5" right="0.5" top="0.7" bottom="0.7" header="0.5" footer="0.5"/>
  <pageSetup orientation="landscape" paperSize="9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2026-06-24T23:33:16Z</dcterms:created>
  <dcterms:modified xmlns:dcterms="http://purl.org/dc/terms/" xmlns:xsi="http://www.w3.org/2001/XMLSchema-instance" xsi:type="dcterms:W3CDTF">2026-06-24T23:41:40Z</dcterms:modified>
</cp:coreProperties>
</file>